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updateLinks="never" defaultThemeVersion="166925"/>
  <mc:AlternateContent xmlns:mc="http://schemas.openxmlformats.org/markup-compatibility/2006">
    <mc:Choice Requires="x15">
      <x15ac:absPath xmlns:x15ac="http://schemas.microsoft.com/office/spreadsheetml/2010/11/ac" url="U:\Purchasing\DWDATA\BIDs &amp; RFPs\18 Documents\18008 Utlity Billing System for PW\"/>
    </mc:Choice>
  </mc:AlternateContent>
  <bookViews>
    <workbookView xWindow="0" yWindow="0" windowWidth="21570" windowHeight="8940" activeTab="8" xr2:uid="{00000000-000D-0000-FFFF-FFFF00000000}"/>
  </bookViews>
  <sheets>
    <sheet name="General &amp;Technical" sheetId="1" r:id="rId1"/>
    <sheet name="Security" sheetId="4" r:id="rId2"/>
    <sheet name="Utility Billing" sheetId="5" r:id="rId3"/>
    <sheet name="Cashiering" sheetId="6" r:id="rId4"/>
    <sheet name="Reports &amp; Queries" sheetId="7" r:id="rId5"/>
    <sheet name="Integrations" sheetId="9" r:id="rId6"/>
    <sheet name="EBPP" sheetId="8" r:id="rId7"/>
    <sheet name="Service Orders" sheetId="10" r:id="rId8"/>
    <sheet name="Wholesale Billing &amp; Reports" sheetId="14" r:id="rId9"/>
  </sheets>
  <externalReferences>
    <externalReference r:id="rId10"/>
  </externalReferences>
  <definedNames>
    <definedName name="Bidder_Response_Code">'[1]Drop-Downs'!$A$11:$A$18</definedName>
    <definedName name="TOA_Priority_Value">'[1]Drop-Downs'!$A$22:$A$25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4" l="1"/>
  <c r="F10" i="14" s="1"/>
  <c r="E9" i="14"/>
  <c r="F9" i="14" s="1"/>
  <c r="E8" i="14"/>
  <c r="F8" i="14" s="1"/>
  <c r="E7" i="14"/>
  <c r="F7" i="14" s="1"/>
  <c r="E6" i="14"/>
  <c r="F6" i="14" s="1"/>
  <c r="E5" i="14"/>
  <c r="F5" i="14" s="1"/>
  <c r="E4" i="14"/>
  <c r="F4" i="14" s="1"/>
  <c r="E3" i="14"/>
  <c r="F3" i="14" s="1"/>
  <c r="E10" i="10"/>
  <c r="F10" i="10" s="1"/>
  <c r="E9" i="10"/>
  <c r="F9" i="10" s="1"/>
  <c r="E8" i="10"/>
  <c r="F8" i="10" s="1"/>
  <c r="E7" i="10"/>
  <c r="F7" i="10" s="1"/>
  <c r="E6" i="10"/>
  <c r="F6" i="10" s="1"/>
  <c r="E5" i="10"/>
  <c r="F5" i="10" s="1"/>
  <c r="E4" i="10"/>
  <c r="F4" i="10" s="1"/>
  <c r="E3" i="10"/>
  <c r="F3" i="10" s="1"/>
  <c r="E10" i="8"/>
  <c r="F10" i="8" s="1"/>
  <c r="E9" i="8"/>
  <c r="F9" i="8" s="1"/>
  <c r="E8" i="8"/>
  <c r="F8" i="8" s="1"/>
  <c r="E7" i="8"/>
  <c r="F7" i="8" s="1"/>
  <c r="E6" i="8"/>
  <c r="F6" i="8" s="1"/>
  <c r="E5" i="8"/>
  <c r="F5" i="8" s="1"/>
  <c r="E4" i="8"/>
  <c r="F4" i="8" s="1"/>
  <c r="E3" i="8"/>
  <c r="F3" i="8" s="1"/>
  <c r="E10" i="9"/>
  <c r="F10" i="9" s="1"/>
  <c r="E9" i="9"/>
  <c r="F9" i="9" s="1"/>
  <c r="E8" i="9"/>
  <c r="F8" i="9" s="1"/>
  <c r="E7" i="9"/>
  <c r="F7" i="9" s="1"/>
  <c r="E6" i="9"/>
  <c r="F6" i="9" s="1"/>
  <c r="E5" i="9"/>
  <c r="F5" i="9" s="1"/>
  <c r="E4" i="9"/>
  <c r="F4" i="9" s="1"/>
  <c r="E3" i="9"/>
  <c r="F3" i="9" s="1"/>
  <c r="E10" i="7"/>
  <c r="F10" i="7" s="1"/>
  <c r="E9" i="7"/>
  <c r="F9" i="7" s="1"/>
  <c r="E8" i="7"/>
  <c r="F8" i="7" s="1"/>
  <c r="E7" i="7"/>
  <c r="F7" i="7" s="1"/>
  <c r="E6" i="7"/>
  <c r="F6" i="7" s="1"/>
  <c r="E5" i="7"/>
  <c r="F5" i="7" s="1"/>
  <c r="E4" i="7"/>
  <c r="F4" i="7" s="1"/>
  <c r="E3" i="7"/>
  <c r="F3" i="7" s="1"/>
  <c r="E10" i="6"/>
  <c r="F10" i="6" s="1"/>
  <c r="E9" i="6"/>
  <c r="F9" i="6" s="1"/>
  <c r="E8" i="6"/>
  <c r="F8" i="6" s="1"/>
  <c r="E7" i="6"/>
  <c r="F7" i="6" s="1"/>
  <c r="E6" i="6"/>
  <c r="F6" i="6" s="1"/>
  <c r="E5" i="6"/>
  <c r="F5" i="6" s="1"/>
  <c r="E4" i="6"/>
  <c r="F4" i="6" s="1"/>
  <c r="E3" i="6"/>
  <c r="F3" i="6" s="1"/>
  <c r="E10" i="5"/>
  <c r="F10" i="5" s="1"/>
  <c r="E9" i="5"/>
  <c r="F9" i="5" s="1"/>
  <c r="E8" i="5"/>
  <c r="F8" i="5" s="1"/>
  <c r="E7" i="5"/>
  <c r="F7" i="5" s="1"/>
  <c r="E6" i="5"/>
  <c r="F6" i="5" s="1"/>
  <c r="E5" i="5"/>
  <c r="F5" i="5" s="1"/>
  <c r="E4" i="5"/>
  <c r="F4" i="5" s="1"/>
  <c r="E3" i="5"/>
  <c r="F3" i="5" s="1"/>
  <c r="E10" i="4"/>
  <c r="F10" i="4" s="1"/>
  <c r="E9" i="4"/>
  <c r="F9" i="4" s="1"/>
  <c r="E8" i="4"/>
  <c r="F8" i="4" s="1"/>
  <c r="E7" i="4"/>
  <c r="F7" i="4" s="1"/>
  <c r="E6" i="4"/>
  <c r="F6" i="4" s="1"/>
  <c r="E5" i="4"/>
  <c r="F5" i="4" s="1"/>
  <c r="E4" i="4"/>
  <c r="F4" i="4" s="1"/>
  <c r="E3" i="4"/>
  <c r="F3" i="4" s="1"/>
  <c r="E10" i="1"/>
  <c r="F10" i="1" s="1"/>
  <c r="E9" i="1"/>
  <c r="F9" i="1" s="1"/>
  <c r="E8" i="1"/>
  <c r="F8" i="1" s="1"/>
  <c r="E7" i="1"/>
  <c r="F7" i="1" s="1"/>
  <c r="E6" i="1"/>
  <c r="F6" i="1" s="1"/>
  <c r="E5" i="1"/>
  <c r="F5" i="1" s="1"/>
  <c r="E4" i="1"/>
  <c r="F4" i="1" s="1"/>
  <c r="E3" i="1"/>
  <c r="F3" i="1" s="1"/>
  <c r="E11" i="14" l="1"/>
  <c r="F11" i="14" s="1"/>
  <c r="E11" i="10"/>
  <c r="F11" i="10" s="1"/>
  <c r="E11" i="8"/>
  <c r="F11" i="8" s="1"/>
  <c r="E11" i="9"/>
  <c r="F11" i="9" s="1"/>
  <c r="E11" i="7"/>
  <c r="F11" i="7" s="1"/>
  <c r="E11" i="6"/>
  <c r="F11" i="6" s="1"/>
  <c r="E11" i="5"/>
  <c r="F11" i="5" s="1"/>
  <c r="E11" i="4"/>
  <c r="F11" i="4" s="1"/>
  <c r="E11" i="1"/>
  <c r="F11" i="1" s="1"/>
  <c r="B64" i="10"/>
  <c r="B31" i="10" l="1"/>
  <c r="B32" i="10" s="1"/>
  <c r="B33" i="10" s="1"/>
  <c r="B34" i="10" s="1"/>
  <c r="B35" i="10" s="1"/>
  <c r="B36" i="10" s="1"/>
</calcChain>
</file>

<file path=xl/sharedStrings.xml><?xml version="1.0" encoding="utf-8"?>
<sst xmlns="http://schemas.openxmlformats.org/spreadsheetml/2006/main" count="1690" uniqueCount="619">
  <si>
    <t>Code</t>
  </si>
  <si>
    <t>Count</t>
  </si>
  <si>
    <t>% of Questions</t>
  </si>
  <si>
    <t>Y</t>
  </si>
  <si>
    <t>Fully Provided "Out-of-the-Box"</t>
  </si>
  <si>
    <t>F</t>
  </si>
  <si>
    <t>Provided in the Future at NO Cost</t>
  </si>
  <si>
    <t>T</t>
  </si>
  <si>
    <t>Third Party Software Required</t>
  </si>
  <si>
    <t>M</t>
  </si>
  <si>
    <t>Code Modification Necessary</t>
  </si>
  <si>
    <t>I</t>
  </si>
  <si>
    <t>Requires Interfaces to other Systems</t>
  </si>
  <si>
    <t>R</t>
  </si>
  <si>
    <t>Report Writer Required</t>
  </si>
  <si>
    <t>N</t>
  </si>
  <si>
    <t>Not Included, Would Not Modify</t>
  </si>
  <si>
    <t>N/A</t>
  </si>
  <si>
    <t>Not relevant to Bidder's proposal</t>
  </si>
  <si>
    <t>NO Answer</t>
  </si>
  <si>
    <t>TOTAL</t>
  </si>
  <si>
    <t>Reference Number</t>
  </si>
  <si>
    <t xml:space="preserve"> </t>
  </si>
  <si>
    <t>For every flag change, the system can record the change, the date of the change, the time of the change, and the user who made the change.</t>
  </si>
  <si>
    <t>The system allows the user to return from the current screen or menu to a previous screen or menu.</t>
  </si>
  <si>
    <t>The system has the capability of simultaneous multi-user updates for real-time rocessing. Specify restrictions.</t>
  </si>
  <si>
    <t>The System's GUI must be Windows-based and provide a consistent appearance for common functions.</t>
  </si>
  <si>
    <t xml:space="preserve">The system allows authorized users to perform online "drill down" from summary information to supporting detail information where appropriate. </t>
  </si>
  <si>
    <t xml:space="preserve">They system utilizes colors and other visual and non-visual aids to facilitate the use of system functions (e.g., data entry/section errors are presented in alternate colors for easy detection). </t>
  </si>
  <si>
    <t>The system supports "cut and paste" of text from/to the Windows clipboard.</t>
  </si>
  <si>
    <t>The system allows the user to access other input screens and modules without backing out of menus or menu paths.</t>
  </si>
  <si>
    <t>The system allows the user to open multiple occurrences of the same screen/window for the same Account, Name or Identifiers.</t>
  </si>
  <si>
    <t>The system allows the user to open multiple occurrences of the same screen/window for Different Accounts, Names or Identifiers.</t>
  </si>
  <si>
    <t>The system gives the user the ability to work in multiple screens/windows.</t>
  </si>
  <si>
    <t>The system allows the user to perform queries based on partial field entries.</t>
  </si>
  <si>
    <t>The system provides the ability to perform reporting and query on all data maintained within the application.</t>
  </si>
  <si>
    <t>The system has the ability to define default field values for data entry screens.</t>
  </si>
  <si>
    <t>The system has the ability to configure fields inculding formats for data input screens with validation without the need to modify application source code (e.g. field labels, entry masks, etc.).</t>
  </si>
  <si>
    <t>The system has the ability to define mandatory data entry fields.</t>
  </si>
  <si>
    <t>The system supports automated stamping of notes/comments with the User ID and date/time.</t>
  </si>
  <si>
    <t>The system supports queries of substrings within notes/comments.</t>
  </si>
  <si>
    <t>The system has the ability to support UI level field validation.</t>
  </si>
  <si>
    <t>The system can store values for drop down lists and user-defined parameters in configurable lookup tables.</t>
  </si>
  <si>
    <t>The system provides administrative screens for editing values in lookup tables.</t>
  </si>
  <si>
    <t>The system allows administrative users to add customized help functions.</t>
  </si>
  <si>
    <t>The system has the ability to highlight fields that contain identified errors for the end user.</t>
  </si>
  <si>
    <t>The system has the ability to  highlight fields that are being edited by the end user.</t>
  </si>
  <si>
    <t xml:space="preserve">The system has the ability to search, query and report on all data fields. </t>
  </si>
  <si>
    <t>The system supports the ability to trigger administrator-driven actions when saving or creating a new record without customization.</t>
  </si>
  <si>
    <t>The system has the ability to support repositionable and dockable windows.</t>
  </si>
  <si>
    <t>The system can furnish users with the capability to update flags.</t>
  </si>
  <si>
    <t>The system can provide flags on a receivable level.</t>
  </si>
  <si>
    <t>They system can use flags to prohibit or modify the accrual of interest and penalty on a receivable.</t>
  </si>
  <si>
    <t>The system can provide flags on a account level.</t>
  </si>
  <si>
    <t>The system can provide multiple flagging capabilities to flag or unflag multiple accounts or receivables at one time.</t>
  </si>
  <si>
    <t>The system can provide a file upload flagging capability in order flag or unflag multiple accounts or receivables at one time.</t>
  </si>
  <si>
    <t>The system can display all flags associated with a account or receivable upon a successful user-defined search.</t>
  </si>
  <si>
    <t>The system can provide an unlimited flagging/unflagging history for a account or a receivable.</t>
  </si>
  <si>
    <t xml:space="preserve">The system provides the ability to perform reporting and query on all data maintained within the system. </t>
  </si>
  <si>
    <t>The system provides the ability to specify and apply conditional workflow based on time and event triggers.</t>
  </si>
  <si>
    <t>The system has the ability to generate unique customer id.</t>
  </si>
  <si>
    <t>The system has the ability to generate unique account numbers.</t>
  </si>
  <si>
    <t>The system has the ability to maintain all history associated with each instance of a customer.</t>
  </si>
  <si>
    <t>The system has the ability to impose table, row and field level security.</t>
  </si>
  <si>
    <t>The system has the ability to support multiple user/user group roles with role-based security.</t>
  </si>
  <si>
    <t>The system provides a thin-client architecture.</t>
  </si>
  <si>
    <t>GT</t>
  </si>
  <si>
    <t>General &amp; Technical</t>
  </si>
  <si>
    <t>General &amp; Technical - Summary Statistics</t>
  </si>
  <si>
    <t>The system has the ability to provide a library of standard reports (i.e., "canned" reports).</t>
  </si>
  <si>
    <t xml:space="preserve">The system has the ability to allow a user to modify existing reports, with appropriate security permissions.
</t>
  </si>
  <si>
    <t>The system has the ability to support foreign postal codes outside of the United States.</t>
  </si>
  <si>
    <t>The system has the ability to provide a centralized data dictionary, that fully describes table structure and appropriate levels of metadata.</t>
  </si>
  <si>
    <t>The system has the ability to spell check on any field with the ability to turn this feature on and off.</t>
  </si>
  <si>
    <t>The system has the ability to allow an administrator to configure the dictionary within the system that drives the spell check functionality.</t>
  </si>
  <si>
    <t>blank</t>
  </si>
  <si>
    <t>General &amp; Technical Requirements</t>
  </si>
  <si>
    <t>SECURITY</t>
  </si>
  <si>
    <t>SECURITY - Summary Statistics</t>
  </si>
  <si>
    <t>Security Requirements</t>
  </si>
  <si>
    <t>SEC</t>
  </si>
  <si>
    <t>The system must authenticate users at login.</t>
  </si>
  <si>
    <t>The system must support multiple configurable user roles as applicable to vendor's modules, for example (Cashiers, Clerks, Auditors, etc.)</t>
  </si>
  <si>
    <t>The system must provide management of data editing rights by department and user role for system modules, menu options and screens.</t>
  </si>
  <si>
    <t>The system must provide access/viewing control by department and user role for system modules and screens.</t>
  </si>
  <si>
    <t>The system must provide management of data editing rights by department and user role at the field level.</t>
  </si>
  <si>
    <t>The system must support field masking for secured data entry.</t>
  </si>
  <si>
    <t>The system must allow changes to prior year data by authorized users only based on business rules, or with administrator override.</t>
  </si>
  <si>
    <t>System can displan an "unauthorized user" message if restricted access is attempted.</t>
  </si>
  <si>
    <t>The system must have the capability of recording a system-wide end users audit trail or transaction log.</t>
  </si>
  <si>
    <t>The system must have the capability of recording a system-wide administrative user audit trail or transaction log.</t>
  </si>
  <si>
    <t>The system must provide an audit trail on when all and/or selected reports are run.</t>
  </si>
  <si>
    <t>The system must provide audit trail on secured fields access.</t>
  </si>
  <si>
    <t>System does not limit the number of concurrent sessions for one user.</t>
  </si>
  <si>
    <t>The system must have the ability to limit log-in attempts. Access prohibited to a user after a pre-determined, user defined number of invalid log in attempts.</t>
  </si>
  <si>
    <t>Users can be automatically logged off after xx minutes/hours of inactivity, which interval can be admin defined.</t>
  </si>
  <si>
    <t>The system must have the ability to restrict configuration capabilities to certain users (i.e.: department heads or Administrators) such as new field creation, new database tables, modifications to workflows, new Property Owners etc.</t>
  </si>
  <si>
    <t>Security functions have the capability to limit users by rights to view-only fields and screens, and to limit a user to specific menu options or transactions.</t>
  </si>
  <si>
    <t>User security profile can define which user can update or override another user's work.</t>
  </si>
  <si>
    <t>The system must have the ability to date and time-stamp all notes and comment fields.</t>
  </si>
  <si>
    <t>The system must have the ability to define users at various levels including Administrators and Inquiry Only Users.</t>
  </si>
  <si>
    <t>The system must have the ability to mask fields containing sensitive data such as Social Security Number.</t>
  </si>
  <si>
    <t>The system must have the ability to deactivate former employees while preserving history.</t>
  </si>
  <si>
    <t>The system must have the ability to “hibernate” and restore the immediately previous session.</t>
  </si>
  <si>
    <t>The system must have the ability for a single user to be assigned to multiple user groups/roles at the same time.</t>
  </si>
  <si>
    <t>The system must have application software security as opposed to utilizing strictly operating system and database security.</t>
  </si>
  <si>
    <t>The system security function must be maintained and defined by the application Security Administrator.</t>
  </si>
  <si>
    <t>The system must track date, time-stamp and user ID of each record when updated.</t>
  </si>
  <si>
    <r>
      <t>The system must be able to receive and display the user name</t>
    </r>
    <r>
      <rPr>
        <sz val="11"/>
        <color indexed="8"/>
        <rFont val="Arial"/>
        <family val="2"/>
      </rPr>
      <t>.</t>
    </r>
  </si>
  <si>
    <t>UTILITY BILLING</t>
  </si>
  <si>
    <t>ADMINISTRATION - Summary Statistics</t>
  </si>
  <si>
    <t>Total</t>
  </si>
  <si>
    <t>Utility Billing Requirements</t>
  </si>
  <si>
    <t>General Functionality</t>
  </si>
  <si>
    <t>UTB</t>
  </si>
  <si>
    <t>Includes user defined fields with parameters defined by the user.</t>
  </si>
  <si>
    <t>Uses wizards to expedite processes such as setting up new accounts, meter change outs and creating service orders.</t>
  </si>
  <si>
    <t>Provides various levels of security. Access should allow each user group to be granted full access, read-only access, or limited access. Allow for administration of user access and password administration</t>
  </si>
  <si>
    <t>Provide administration including the ability to change or update field values within the system.</t>
  </si>
  <si>
    <t>Provide the ability to identify type of customer account (business, residential, etc.) from user defined table.</t>
  </si>
  <si>
    <t>Provide the ability to any system user (based on security profile) to inquire and access all data for an account, including location, services, customer, services orders, meters, taps, accounts receivable, notes, complaints, payment arrangements, and credit history from a single inquiry.</t>
  </si>
  <si>
    <t>Provide information on any related Utility Management module(s) of your system, which have not been specified, that you feel would be beneficial to our Water Department.</t>
  </si>
  <si>
    <t>Customer Account &amp; Location Management</t>
  </si>
  <si>
    <t>Support an unlimited number of accounts.</t>
  </si>
  <si>
    <t>Ability to define, add, change and delete an unlimited number of account types.</t>
  </si>
  <si>
    <t>Provides summary and detail level inquiry of customer records.</t>
  </si>
  <si>
    <t>Model accounts (templates) allow you to create new accounts by copying the model and changing the details.</t>
  </si>
  <si>
    <t>Provides new account set up and account maintenance on-line real-time.</t>
  </si>
  <si>
    <t>Provides user-defined fields to be maintained for each customer record.</t>
  </si>
  <si>
    <t>Ability for unlimited notes on accounts, customer, premises, service order, with the ability to assign alert flags to accounts with notes. Notes should be at a minimum of 240 characters, and identify the author of the note and the date/time created.</t>
  </si>
  <si>
    <t>Ability to provide an audit trail for changes to an account, identifying date/time of change, user, and nature of change.</t>
  </si>
  <si>
    <t>Support unlimited transaction and consumption history. History purging should be controlled by the admin.</t>
  </si>
  <si>
    <t>Accommodates new customers at an existing service change of address through an automated transfer function.</t>
  </si>
  <si>
    <t>Provides ability to mark an account as an “internal” account, and type of internal account (school, town building, library) and define that account as either billable or not billable..</t>
  </si>
  <si>
    <t>Provides a CASS certification process to insure and maintain accurate postal information.</t>
  </si>
  <si>
    <t>Ability to track information through system by customer. Ability to view all accounts that customer has had and current status of accounts.</t>
  </si>
  <si>
    <t>Ability to track information through the system by contact or property. Ability to see all accounts at a given property (current and prior) and be able to view all accounts associated with a customer.</t>
  </si>
  <si>
    <t>Ability to maintain owner information and alternative address on premise.</t>
  </si>
  <si>
    <t>Ability to flag customers that have filed bankruptcy and the date of filing.</t>
  </si>
  <si>
    <t>Ability to link non-related accounts for the purpose of generating a recap statement of the detailed bills to a master account.</t>
  </si>
  <si>
    <t>Rates &amp; Fees Management</t>
  </si>
  <si>
    <t>Ability to define, add, change, and delete an unlimited number of rate code types and amounts, via table driven values.  Ability to define utility fees that can be assessed, from both service and non-service driven criteria (e.g. backflow testing, etc.).</t>
  </si>
  <si>
    <t>Ability to define an effective date for rate tables and prorate charges based on the effective date.</t>
  </si>
  <si>
    <t>Ability to define service rates that are consumption based, fixed, percentages, subtract meters, budget based, tiered, or seasonally averaged.</t>
  </si>
  <si>
    <t>Ability to base charges for non-metered services such as sewer on water consumption with the ability to cap sewer charges based on average winter water use.</t>
  </si>
  <si>
    <t>Ability to define distribution of fees to multiple A/R - general ledger accounts based on user-defined account type, fee category, service type, or reason code.</t>
  </si>
  <si>
    <t>Ability to define, add, change, and delete an unlimited number of services types.</t>
  </si>
  <si>
    <t>Ability to assess various types of penalties for high use during mandatory water conservation based upon various criteria such as water budget and percent reduction.</t>
  </si>
  <si>
    <t>Ability to enter stop and start dates for individual fees on an account.</t>
  </si>
  <si>
    <t>Ability to indicate accounts exempt from deposit and the reason code for the exemption.</t>
  </si>
  <si>
    <t>Meter Reading &amp; Inventory</t>
  </si>
  <si>
    <t>Ability to define, add, change, and delete an unlimited number of meter types.</t>
  </si>
  <si>
    <t>Ability to maintain an unlimited number of meters.</t>
  </si>
  <si>
    <t>Ability to identify a meter by type, size, serial number, manufacturer, location, and install date.</t>
  </si>
  <si>
    <t>Service consumption automatically calculated upon entry of meter reading with ability to edit readings.</t>
  </si>
  <si>
    <t>Allows concurrent meter reading data entry of one route while processing billing for another.</t>
  </si>
  <si>
    <t>Maintains meter readings and dates independent of customer or account changes.</t>
  </si>
  <si>
    <t>Provides ability to enter a meter change without interruption of the billing cycle and final billing.</t>
  </si>
  <si>
    <t>Ability to describe the location of the meter at a service location.</t>
  </si>
  <si>
    <t>Ability to view a history of all meters that have been installed at the service location.</t>
  </si>
  <si>
    <t>Ability to record unlimited notes for a meter.</t>
  </si>
  <si>
    <t>Ability to define meter read types.</t>
  </si>
  <si>
    <t>Ability to estimate meter reads based on user-defined history preference.</t>
  </si>
  <si>
    <t>Ability to identify reads that were estimated versus actual reads.</t>
  </si>
  <si>
    <t>Ability for system to automatically identify roll-over readings based on meter setup.</t>
  </si>
  <si>
    <t>Flexible high/low feature that allows the user to set range of parameters that produces consumption edit register for screening variables such as high/low consumption, no current read, zero consumption, etc.</t>
  </si>
  <si>
    <t>Ability to change out meters at any time. Where meters have been changed out, ability to show separate individual meter readings and consumption and to show total consumption and billing amount on the same bill.</t>
  </si>
  <si>
    <t>Ability to change meter reading sequence without changing customer account number.</t>
  </si>
  <si>
    <t>Ability to graphically display consumption history for an account.</t>
  </si>
  <si>
    <t>Ability to display average consumption by month for an account.</t>
  </si>
  <si>
    <t>Ability to view consumption history in numeric and graphical format via web application.</t>
  </si>
  <si>
    <t>Maintains reading instructions, prints instructions on read sheets, and provides information in meter reading interface.</t>
  </si>
  <si>
    <t>Allows user to flag individual accounts for which zero consumption is not considered to be an exception.</t>
  </si>
  <si>
    <t>Prints meter route pages in customer number or route sequence number order.</t>
  </si>
  <si>
    <t>Ability to test for high/low consumption using user defined variances.</t>
  </si>
  <si>
    <t>Ability to allow the user to manually calculate and enter estimated meter readings without overriding an original or billed reading.</t>
  </si>
  <si>
    <t>Ability to estimate consumption based upon a weighted average
of user selected prior billing periods.</t>
  </si>
  <si>
    <t>Ability to accommodate compound, deduct, and subtractive metering.</t>
  </si>
  <si>
    <t>Ability to process positive or negative consumption adjustments
with audit trail.</t>
  </si>
  <si>
    <t>Ability to retain information regarding backflow devices. This
information should include, but not be limited to, serial number,
manufacturer, model number, device size and type, installed address and location, permit number and date, testing date and results, tester, etc.</t>
  </si>
  <si>
    <t>Ability to handle readings when the meter rolls past zero. (i.e. last
month’s reading was 9995 and this month reads 0005).</t>
  </si>
  <si>
    <t>Billing Management</t>
  </si>
  <si>
    <t>Supports a multi-cycle billing system (with subordinate sections in cycles).</t>
  </si>
  <si>
    <t>Provides a complete or exception only billing pre-list for review prior to bill printing.</t>
  </si>
  <si>
    <t>Allows printing of multiple cycles in one billing run.</t>
  </si>
  <si>
    <t>Generates one utility bill covering all services and charges and itemizes charges separately.</t>
  </si>
  <si>
    <t>Maintains a file of standardized comments for inclusion on utility bills, reminder notices or lien notices.</t>
  </si>
  <si>
    <t>Generates a return stub so that cash receipts can be read with an optical character reader, scanning the account and amount.</t>
  </si>
  <si>
    <t>Ability to view and reprint a past bill at any time.</t>
  </si>
  <si>
    <t>Ability to produce statements for customers with multiple utility accounts.</t>
  </si>
  <si>
    <t>Ability to sort bills by zip plus four to take advantage of postage discounts.</t>
  </si>
  <si>
    <t>Ability to export bills to a file for 3rd party printing, in standard formats such as csv, excel, and PDF.</t>
  </si>
  <si>
    <t>Ability to prorate bills for new and closed accounts.</t>
  </si>
  <si>
    <t>Supports calculation of consumption using current and previous meter readings multiplied by user-defined multipliers (such as number of dwelling units or condos).</t>
  </si>
  <si>
    <t>Supports billing adjustments such as read errors, automatically adjusts billing amounts and history.</t>
  </si>
  <si>
    <t>Ability to suspend printing of a paper bill and instead email the bill to the customer, as well as allow the emailing of flagged bills in addition to mailed printed copies.</t>
  </si>
  <si>
    <t>Ability to resequence an account or a reading route with minimal
data entry requirements.</t>
  </si>
  <si>
    <t>Ability to track accounts that have become inactive to Utility Management via access to vacant lot/house information by tax identification number and parcel id. (i.e. query integration with Assessing application).</t>
  </si>
  <si>
    <t>Ability to bill a surcharge to an account.</t>
  </si>
  <si>
    <t>Ability to bill for storm water charges.</t>
  </si>
  <si>
    <t>Ability to automatically reverse all transactions generated as a
result of posting a check which is returned for insufficient funds, or correctly age an account which has been adjusted as
a result of posting a check which is returned for insufficient funds.</t>
  </si>
  <si>
    <t>Financial Management</t>
  </si>
  <si>
    <t>Allows positive or negative transaction adjustments with a complete audit trail.</t>
  </si>
  <si>
    <t>System automatically generates the appropriate journal entries for “internal” accounts.</t>
  </si>
  <si>
    <t>Provides automatic allocation of payments to billed service with ability to adjust or override the default distribution.</t>
  </si>
  <si>
    <t>Accepts over-payment or credit adjustment with amount maintained as unapplied credit balance or be applied to the next service bill.</t>
  </si>
  <si>
    <t>Provides complete audit trail of payments processed for reconciliation prior to general ledger cash posting.</t>
  </si>
  <si>
    <t>Ability to generate a duplicate invoice or statement detailing charges and balance due (including extensive history, e.g. more than 7 prior bills).</t>
  </si>
  <si>
    <t>Ability to import payment records from bank website and remittance processing software.</t>
  </si>
  <si>
    <t>Ability to accept full, over, partial, and pre-payments.</t>
  </si>
  <si>
    <t>Ability to distribute partial payments based on user-defined preference (due date, service type, or percentage).</t>
  </si>
  <si>
    <t>Provision for data entry correction of any distribution errors.</t>
  </si>
  <si>
    <t>Provide for auto-pay option for customers to pay from customer’s bank account or credit card, via user preference settings, or via web application accessible to customer.</t>
  </si>
  <si>
    <t>Ability to scan payment information directly into the system using a bar code or OCR scanner.</t>
  </si>
  <si>
    <t>Ability to support payment arrangements for customers to schedule payments for outstanding balances.</t>
  </si>
  <si>
    <t>Ability to display transaction history including bills, receipts adjustments, credits and refunds for an account.</t>
  </si>
  <si>
    <t>Ability to display some details of transaction and drill-down to full transactional data.</t>
  </si>
  <si>
    <t>Accepts only one deposit per customer account.</t>
  </si>
  <si>
    <t>Ability to automatically apply deposits to a final bill or an account that has been in good standing for a user-defined period of time.</t>
  </si>
  <si>
    <t>Ability to automate the credit/refund process by batch.</t>
  </si>
  <si>
    <t>Ability to automatically apply deposits to the correct revenue accounts.</t>
  </si>
  <si>
    <t>Ability to display account transaction history in full via web interface.</t>
  </si>
  <si>
    <t>Ability to track the number of consecutive times that a meter reading is estimated.</t>
  </si>
  <si>
    <t>Ability to write refund checks for deposits according to user
defined rules, and initiate refund transactions upon request to a
customer with a credit balance and interface with the Accounts Payable System</t>
  </si>
  <si>
    <t>Delinquency Management</t>
  </si>
  <si>
    <t>Ability to age accounts in 30, 60, 90 120, and user-defined day increments.</t>
  </si>
  <si>
    <t>Ability to automatically add late penalties or interest to delinquent accounts according to a flexible rate structure determined by the user.</t>
  </si>
  <si>
    <t>Ability to produce final bills as well as final statement/notices, and delinquent bills for customers that have already received a final bill but continue to maintain an unpaid balance.</t>
  </si>
  <si>
    <t>Automated special payment arrangements allowing customer to pay amount due over time.</t>
  </si>
  <si>
    <t>Supports Android, iOS, and other tablet-based technologies for in-the-field web-based service technician usage through cell carriers.</t>
  </si>
  <si>
    <t>Ability to define, add, change, and delete an unlimited number of service order types.</t>
  </si>
  <si>
    <t>Service order module provides automated updates to the utility system upon completion of service order.</t>
  </si>
  <si>
    <t>A history of all service orders related to a service address should remain with the service address record. Service orders should provide drill down functionally for details of actual service order.</t>
  </si>
  <si>
    <t>Ability to define a workflow for each service order type with automatic email notification to responsible parties.</t>
  </si>
  <si>
    <t>Ability to automatically update customer, location, meter, and account information upon completion of service order actions.</t>
  </si>
  <si>
    <t>Ability to print or email service orders based on user-defined selection criteria.</t>
  </si>
  <si>
    <t>Ability to dispatch and receive completed service orders via email or web interface.</t>
  </si>
  <si>
    <t>Ability to assign and schedule work/service orders based upon assigned crew and equipment availability.</t>
  </si>
  <si>
    <t>Provide a user-defined table of service order activity codes and corresponding work (e.g. establish a new location with a new customer, final a customer from a location, final a meter from a location, etc.).  All such codes and descriptions must be presented on any work order.</t>
  </si>
  <si>
    <t>Ability to avoid duplication of service orders for the same service type and parcel id (i.e. location/account)</t>
  </si>
  <si>
    <t>Reporting</t>
  </si>
  <si>
    <t>Includes end user reporting tool to create reports based on any field combination or partial field within the utility billing system.</t>
  </si>
  <si>
    <t>Ability to export reports to Microsoft Excel, Word, and PDF.</t>
  </si>
  <si>
    <t>Ability to generate a list of accounts, customers, or meters based on user defined selection criteria.</t>
  </si>
  <si>
    <t>Ability to generate analysis reports with user-defined parameters with flexible selection criteria and grouping options.</t>
  </si>
  <si>
    <t>Ability to identify and report usage on inactive, idle, and cut-off meters.</t>
  </si>
  <si>
    <t>CASHIERING</t>
  </si>
  <si>
    <t>Not relevant to Bidder's Proposal</t>
  </si>
  <si>
    <t>Cashiering Requirements</t>
  </si>
  <si>
    <t>CSH</t>
  </si>
  <si>
    <t>System integrates with standard Point-of-Sale computer (cash drawer (opened by system), pole display (displaying total receivable), receipt printer (printing receipt formatted for that size papere), check reader/printer (reading OCR and other bank info from scan line of any submitted check), credit/dedbit card reader (mag strip reader and pin pad).</t>
  </si>
  <si>
    <t>System can subtotal multiple transactions associated with a single payment; the system can display to the cashier and the customer (via pole display) amount due prior to posting of payments.</t>
  </si>
  <si>
    <t>System offers a POS application for cashiering and image capture at the cashier counter.</t>
  </si>
  <si>
    <t>Receipts can be printed at the cashier station</t>
  </si>
  <si>
    <t xml:space="preserve">   By tear off receipt on a receipt printer</t>
  </si>
  <si>
    <t xml:space="preserve">   Printing a receipt on a shared or dedicated document printer (8.5" x 11")</t>
  </si>
  <si>
    <t xml:space="preserve">   Endorsing a check or other form of tender on a validation or slip printer</t>
  </si>
  <si>
    <t xml:space="preserve">   Printing a duplicate endorsement on a validation or slip printer</t>
  </si>
  <si>
    <t>System provides business activity reports detailing cashier work volume by a user defined period.</t>
  </si>
  <si>
    <t>System provides the capability to print a receipt as the time of payment posting at a cashier station.</t>
  </si>
  <si>
    <t>System provides the ability to print a duplicate receipt upon demand from any workstation).</t>
  </si>
  <si>
    <t>System allows the option to email a receipt from the cashier counter.</t>
  </si>
  <si>
    <t>System allows the name of the payers) to be printed on the receipt at the time of payment.  Payer information can be updated as necessary on the receivable.</t>
  </si>
  <si>
    <t>System can provide daily cashier reports that reflect the beginning balance in the cash drawer, all transaction details, including reversals and cancellations, and end-of-day cash balances.</t>
  </si>
  <si>
    <t>System can provide cash reconciliation report showing cash activity vs. non-cash activity for each taxing entity that ties to total payment activity.</t>
  </si>
  <si>
    <t>System can accommodate payments tendered as cash.</t>
  </si>
  <si>
    <t>System can accommodate payments tendered as checks.</t>
  </si>
  <si>
    <t>System allows the suspension of a transaction at a cashier station, and then resume and complete it at a later time.</t>
  </si>
  <si>
    <t>System can accommodate payments tendered with credit vouchers.</t>
  </si>
  <si>
    <t>If payment being voided or adjusted was paid by credit/debit card, the system can select the original transaction in an audit window and void the payment and post the credit/debit reversal to the current batch.</t>
  </si>
  <si>
    <t>System allows the cashier to make 1 payment transaction for multiple receivables with multiple tender types.</t>
  </si>
  <si>
    <t>System can calculate and record the change due to a taxpayer with a cash transaction.  System can store this information as a transactional journal record.  System can also be configured to prevent an overpayment on a cash transaction.</t>
  </si>
  <si>
    <t>System allows a payment to be reversed at cashier station.  Reversals on a date other than processing date will be prevented.</t>
  </si>
  <si>
    <t>System requires an action to be taked as a result of a cancelled payment so at to indicate where the money must go (i.e. refund, pay to another bill, scholarship contribution, etc.).  Please specify the actions that are required when a payment is cancelled.</t>
  </si>
  <si>
    <t>System can provide support for online cashier balancing on an intermittent basis throughout the day without closing for the day.</t>
  </si>
  <si>
    <t>Software can generate audit trails for all items processed at the cashier counter.</t>
  </si>
  <si>
    <t>System can generate audit information on the back of checks that includes:
Cashier ID
Amount Paid
Process Date
Postmark Date
Parcel ID or Bill #
Tax Year</t>
  </si>
  <si>
    <t>System can display and report cumulative totals at the end of the day to the cashier that breaks down and totals all payment types, by tender type, as well as any over/under amount.</t>
  </si>
  <si>
    <t>System records payments to batches that can be grouped together for daily activity.  Batches are assigned to a single cashier and a single processing day for accountability.  All activity for each batch is balanced to a cash till.</t>
  </si>
  <si>
    <t>Cashiers can use multiple batches per day to segment work.</t>
  </si>
  <si>
    <t>Cashiers can balance their drawer remotely on another workstation (backroom balancing).</t>
  </si>
  <si>
    <t>Cashiers can record payments for a new processing day before the old processing day is balanced (multiple days open at same time).</t>
  </si>
  <si>
    <t>Payment balancing that allows authorized users to combine deposits from different batches into a single consolidated deposit once each batch is balanced.</t>
  </si>
  <si>
    <t>System can provide a means to reconcile processed payemnts with the actual payments received by the cashier.</t>
  </si>
  <si>
    <t>System can support an unlimited number of cashier workstations</t>
  </si>
  <si>
    <t>Ability to process receipts regardless of network and system status so that system operates in an on-line and off-line mode.  Describe your system's ability to handle offline scenarios.</t>
  </si>
  <si>
    <t>Cashiering workstation can store all payments taken during offline processing and hold them until these payments can be rolled up to the collections system.</t>
  </si>
  <si>
    <t>Provide specifications for supported POS workstations.</t>
  </si>
  <si>
    <t>Provide specifications for supported peripheral devices (journal/validation printers, slip printers, input scanning devices, imaging devices, supported cash drawers, pole displays and pinpad units, etc.)</t>
  </si>
  <si>
    <t>Solution will include 6 types of standard reports: Batch, Deposit, Payment, Allocation, Tender, and Audit/Analysis.</t>
  </si>
  <si>
    <t>REPORTS &amp; QUERIES</t>
  </si>
  <si>
    <t>REPORTS &amp; QUERIES - Summary Statistics</t>
  </si>
  <si>
    <t>Not Included, Would Not Modify the Software</t>
  </si>
  <si>
    <t>Not relevant to Bidder's proposed system</t>
  </si>
  <si>
    <t>No Answer</t>
  </si>
  <si>
    <t>Reports &amp; Queries Requirements</t>
  </si>
  <si>
    <t>General</t>
  </si>
  <si>
    <t>RPT</t>
  </si>
  <si>
    <t>Provide standard reports as a part of the baseline product</t>
  </si>
  <si>
    <t>Support an integrated or third party query tool</t>
  </si>
  <si>
    <t>Support an integrated or third party reporting tool</t>
  </si>
  <si>
    <t>Provide the ability to generate reports using the following report generation tools:</t>
  </si>
  <si>
    <t>Crystal Reports</t>
  </si>
  <si>
    <t>SQL Server Reporting Services</t>
  </si>
  <si>
    <t>Other commercial products</t>
  </si>
  <si>
    <t>Allow users to define and save queries for for future use as defined by the users</t>
  </si>
  <si>
    <t>Provide a data dictionary that defines available data field descriptions and data formats for use in querying and reporting</t>
  </si>
  <si>
    <t>Allow the user to select and/or mark subsets of data for extraction, reporting or analysis (i.e., define a query/extraction of data separate from the report characteristics/format)</t>
  </si>
  <si>
    <t>Allow users to define date parameters (from and to) for any combination of data to be extracted from the system by use of querying</t>
  </si>
  <si>
    <t>Allow the user to direct report output to the screen, any printer, or electronic format</t>
  </si>
  <si>
    <t>All reports should provide a common header, page numbers and current date and time.</t>
  </si>
  <si>
    <t>System should allow creation of unlimited number of new reports and make them available to users by department</t>
  </si>
  <si>
    <t>Ad Hoc Reports &amp; Queries</t>
  </si>
  <si>
    <t>Allow the ability for user-defined parameters (e.g., date ranges, geographical ranges, NAICS codes, employee count ranges, etc. for the purposes of selection criteria) to be utilized in queries and ad hoc reports</t>
  </si>
  <si>
    <t>Allow a user to view query results and ad hoc reports online as well as in hard copy form</t>
  </si>
  <si>
    <t>Enable a user to define queries utilizing:</t>
  </si>
  <si>
    <t>Menu-driven definitions and parameters</t>
  </si>
  <si>
    <t>Drag &amp; drop querying feature</t>
  </si>
  <si>
    <t>Via the querying module, provide the ability to access:</t>
  </si>
  <si>
    <t>Multiple vendor tables simultaneously</t>
  </si>
  <si>
    <t>Multiple non-vendor tables simultaneously</t>
  </si>
  <si>
    <t>A combination of vendor and non-vendor tables</t>
  </si>
  <si>
    <t>Provide the ability to export report data in any of the following formats:</t>
  </si>
  <si>
    <t>Excel</t>
  </si>
  <si>
    <t>Word</t>
  </si>
  <si>
    <t>RTF (RichText Format)</t>
  </si>
  <si>
    <t>PDF</t>
  </si>
  <si>
    <t xml:space="preserve">Provide the ability to provide field subtotals and grand totals on reports </t>
  </si>
  <si>
    <t>Report writer provides the option to store queries and functions for repetitive use.</t>
  </si>
  <si>
    <t>Solution can provide reports for misc. charges showing the detail by year on all parcels with activity.</t>
  </si>
  <si>
    <t>System can generate a report of all payments applied to the database that were &lt; or &gt; the balance due.</t>
  </si>
  <si>
    <t>Solution can provide cash reconciliation report showing cash activity vs. non-cash activity for each taxing entity that ties to total payment activity.,</t>
  </si>
  <si>
    <t>System can create and export files by current or delinquent status (one year or multiple years)</t>
  </si>
  <si>
    <t>System can create and export files with any combination of current or delinquent taxes and any combination of taxing entities.</t>
  </si>
  <si>
    <t>Bill Printing</t>
  </si>
  <si>
    <t>Solution allows the printing of notices and receipts at user workstations or at
designated printers.</t>
  </si>
  <si>
    <t>Provide the ability to print the following on the customer bill:</t>
  </si>
  <si>
    <t>Payment dates</t>
  </si>
  <si>
    <t>Past due amounts</t>
  </si>
  <si>
    <t>Adjustments</t>
  </si>
  <si>
    <t>Interest Charges</t>
  </si>
  <si>
    <t>Penalty Charges</t>
  </si>
  <si>
    <t>Current charges (detailed) including:</t>
  </si>
  <si>
    <t>Rate description</t>
  </si>
  <si>
    <t>Base charge</t>
  </si>
  <si>
    <t>Rate tiers/steps and charges</t>
  </si>
  <si>
    <t>Miscellaneous charges</t>
  </si>
  <si>
    <t>Allow a user to reprint any previous bill for a customer</t>
  </si>
  <si>
    <t>Allow a user to optionally suppress the printing of all zero value bills</t>
  </si>
  <si>
    <t>Print Post Office Standard Bar Coding on the bills</t>
  </si>
  <si>
    <t>Provide the ability to bill daily for those accounts that have successfully passed edits</t>
  </si>
  <si>
    <t>Ability to uniquely identify receivables such as multi-part primary key (parcel number, town code, year, tax zone, tax type) when printing tax bills.</t>
  </si>
  <si>
    <t>Allow the ability to sort and print bills in bill grouping codes (bill grouping codes are used to group accounts for special handling purposes):</t>
  </si>
  <si>
    <t>In the USA by nine digit zip codes</t>
  </si>
  <si>
    <t>Delivery point codes for bar coding</t>
  </si>
  <si>
    <t>Foreign postal codes</t>
  </si>
  <si>
    <t>User defined target codes</t>
  </si>
  <si>
    <t>By user defined messages</t>
  </si>
  <si>
    <t>By delinquencies</t>
  </si>
  <si>
    <t>Print duplicate bills for a third party address on the account</t>
  </si>
  <si>
    <t>The ability to generate sample bill run so users can view bills prior to in-house print or submittal to print vendor.</t>
  </si>
  <si>
    <t>Print using a scanner compatible font (OCR-A scan line), bill amount and account number on the bill stub</t>
  </si>
  <si>
    <t>Print a message on the first page only of a multiple page bill</t>
  </si>
  <si>
    <t>Forms and Reporting</t>
  </si>
  <si>
    <r>
      <t xml:space="preserve">The ability to view and run reports. (as appropriate to bidder's proposal, see also </t>
    </r>
    <r>
      <rPr>
        <i/>
        <sz val="11"/>
        <rFont val="Arial"/>
        <family val="2"/>
      </rPr>
      <t>Tax</t>
    </r>
    <r>
      <rPr>
        <sz val="11"/>
        <rFont val="Arial"/>
        <family val="2"/>
      </rPr>
      <t xml:space="preserve"> tab, 'Searches, Queries and Reports' section).</t>
    </r>
  </si>
  <si>
    <t>The ability for the jurisdiction to develop reports and configure them for use in the system without Vendor assistance.</t>
  </si>
  <si>
    <t>The ability for management to view critical reports and data in a dashboard interface</t>
  </si>
  <si>
    <t>The ability to generate reports for a single or multiple taxpayers in a user defined batch.</t>
  </si>
  <si>
    <t>The ability to generate form letters with the appropriate data populated based on the account and/or system user-defined context.</t>
  </si>
  <si>
    <t>Ability to print notices for multiple bill types.</t>
  </si>
  <si>
    <t>Ability to produce a notice from any screen upon demand with minimal keystrokes</t>
  </si>
  <si>
    <t>Ability to produce a notice for all receivables on a parcel, or one receivable on a parcel</t>
  </si>
  <si>
    <r>
      <t xml:space="preserve">Comments 
</t>
    </r>
    <r>
      <rPr>
        <b/>
        <sz val="10"/>
        <rFont val="Arial"/>
        <family val="2"/>
      </rPr>
      <t>(Comments are required for any responses using the codes M, I, R, and N and should include any associated COSTS for the effort.)</t>
    </r>
  </si>
  <si>
    <t>User Name and Passwords utilizing Active Directory Federated Services.</t>
  </si>
  <si>
    <t>The service electronically presents bills/invoices (for viewing online) and processes online payments. Customers can view an invoice and then proceed, within the same user interface, to make an online payment</t>
  </si>
  <si>
    <t xml:space="preserve">The service presents and processes online payments for the following invoice types – Water and Sewer </t>
  </si>
  <si>
    <t>Service must have the ability to present all types of bills electronically, including multi-page bills</t>
  </si>
  <si>
    <t>Provide the option for credit &amp; debit cards (Visa, MasterCard, American Express and Discover) and electronic check (ACH) payments</t>
  </si>
  <si>
    <t>The service does not require customers to register to make a payment</t>
  </si>
  <si>
    <t>POS (Point of Sale) will be provided and integrated with the service</t>
  </si>
  <si>
    <t>Technical Requirements</t>
  </si>
  <si>
    <t>Show payment history for payments made through all channels (checks, cash at cashier’s window, lock box, etc.), not just on-line payments</t>
  </si>
  <si>
    <t>Allow customers to pay online without registering by making one-time payments where payment information is not stored for future use</t>
  </si>
  <si>
    <t>Service must be compliant with all applicable PCI and NACHA regulations and laws</t>
  </si>
  <si>
    <t>Comply with Federal E-Signature Act for paperless billing and AutoPay by providing a system in which a customer must confirm enrollment in paperless billing and/or AutoPay by responding to an email sent after customer selects paperless billing and/or AutoPay through online self service</t>
  </si>
  <si>
    <t>System Requirements</t>
  </si>
  <si>
    <t>Presentment Requirements</t>
  </si>
  <si>
    <t>Service must include features that promote the adoption of paperless billing, including prompting the customer to enroll in paperless billing during the online payment process</t>
  </si>
  <si>
    <t>Provide email notification capability for three invoice notifications, invoice payment receipt, upcoming auto payment, failed auto payment, failed scheduled payments, registration confirmation, auto payment registration, paperless registration, late fee invoice notice, ACH rejects, credit card expiration, scheduled payment reminder, auto-payment reminder, flex-pay schedule and customer registration</t>
  </si>
  <si>
    <t>Offer email notifications that are customizable and allow targeted messages with links to inserts, banners or news announcements. The service must accommodate different email notification messages for each bill type</t>
  </si>
  <si>
    <t>Service must offer an integrated paperless process so that “paperless” customers can be filtered out of the print file</t>
  </si>
  <si>
    <t>Paperless customers must be automatically re-enrolled to receive paper bills if customer’s email notification “bounces” as undeliverable</t>
  </si>
  <si>
    <t>Customer Experience</t>
  </si>
  <si>
    <t>-view/print/store the invoice</t>
  </si>
  <si>
    <t>- make a one-time payment (without registering) or</t>
  </si>
  <si>
    <t>Customers must be able to view bills and payment history, sign up for AutoPay, make scheduled payments, elect to go paperless, make customer requests and make payments – all from the same Customer user interface</t>
  </si>
  <si>
    <t>Customers must be able to see that Customer portal is secure as denoted by https:// designation with lock icon</t>
  </si>
  <si>
    <t>Customer must be able to view and download an exact replica of the paper bill</t>
  </si>
  <si>
    <t>The service supports a one-time online payment option without registrations as well as a capability to register to access history, schedule a payment, or set up automatic payments</t>
  </si>
  <si>
    <t>If a customer has signed up for AutoPay, he/she must receive email notice of pending payments three business days prior to the payment being made</t>
  </si>
  <si>
    <t>Once a customer has registered, he/she should be able to login into his/her account using only their email address and password. The service should show multiple billing accounts to customers who register for different bill types with the same email and password</t>
  </si>
  <si>
    <t>Service should include a courtesy email address field, so that account holder can authorize copies of email notifications to go to a secondary email address</t>
  </si>
  <si>
    <t>The customer must have the ability to view their bills online whether they pay their bills online or via the mail</t>
  </si>
  <si>
    <t>Payment confirmation must be displayed online at conclusion of payment transaction and customers must also receive a “Thank you for your payment” email confirmation within 2 minutes of payment authorization</t>
  </si>
  <si>
    <t>A print screen button should appear on the payment confirmation screen, giving customers a self-serve option to print out a payment receipt/confirmation</t>
  </si>
  <si>
    <t>Service should notify customers to update their credit card information 60 days prior to their credit card expiration date and again at 30 days prior to expiration if the customer has not updated the information</t>
  </si>
  <si>
    <t>Service must include customer account management features and provide access to 18 months of rolling invoice and payment history from the point of first invoice file upload on the system</t>
  </si>
  <si>
    <t xml:space="preserve">Service must allow customers to make mobile payments using mobile responsive design that is optimized for smart phones and tablets with no app required </t>
  </si>
  <si>
    <t xml:space="preserve">Service must allow customers to receive text (SMS) messaging reminders and pay by text message </t>
  </si>
  <si>
    <t>Mobile interface should be easy to use, demonstrated by more than 30% of service activity being made through mobile devices</t>
  </si>
  <si>
    <t>Service should allow customers to see full payment history for 24 months, regardless of payment method (i.e. at the counter, online, mailed in, etc.)</t>
  </si>
  <si>
    <t>Service should send email confirmation receipts to payers who pay online through their personal banks if their email address is available</t>
  </si>
  <si>
    <t>Vendor MUST NOT require residents to enter any non-bill information from a paper bill to authenticate or to go paperless. All information needed to authenticate must be able to be found directly in the invoice data file and/or bill without searching for extraneous coded numerical sequences that have been added by the print company somewhere on the bill</t>
  </si>
  <si>
    <t>Administrative Functions</t>
  </si>
  <si>
    <t>The CSR has the ability to make a payment on behalf of the customer (typically phone payments)</t>
  </si>
  <si>
    <t>Ability to perform voids (within the same day) and credits for credit card and ACH payments made on-line</t>
  </si>
  <si>
    <t>Service must provide daily batch close reports, daily management reports, ACH rejects, file processing notifications, ACH Reject Notifications, paperless customer email bounce reports, and customer request system notifications to multiple staff members via email</t>
  </si>
  <si>
    <t>Service must provide flexible payment options, as listed in the next 13 boxes (check ‘Yes’ here if all apply)</t>
  </si>
  <si>
    <t xml:space="preserve">Ability to take payments over the phone </t>
  </si>
  <si>
    <t>Allowing multiple bills to be paid with a single transaction when applicable</t>
  </si>
  <si>
    <t>Allowing multiple payment types from customer for the same bill</t>
  </si>
  <si>
    <t>Allowing flexible payments to be scheduled by customers through self-service whereby a customer can select the number of payments he/she wants to make and the system automatically calculates the amount and provides a payment schedule to the customer by email</t>
  </si>
  <si>
    <t>Ability to allow for multiple payment types for one customer for the same bill</t>
  </si>
  <si>
    <t>The service must include permissions management and accommodate multiple administrative levels which can be assigned to allow different functionality based on staff position requirements</t>
  </si>
  <si>
    <t>Ability to administer the online customer request ticketing system through the account management tool</t>
  </si>
  <si>
    <t>Ability to provide reports for scheduled future payments</t>
  </si>
  <si>
    <t>Ability to provide daily and monthly reports indicating the number of dishonored transactions, including rejected ACH transactions</t>
  </si>
  <si>
    <t>Ability to provide daily and monthly Summary and Detail Analysis Reporting of customer payments activity</t>
  </si>
  <si>
    <t>Ability to provide reconciliation reporting for daily deposits and batches, segmented by bill type</t>
  </si>
  <si>
    <t>Support, Training and Installation</t>
  </si>
  <si>
    <t>Provider will provide client support during working hours and access to a fully functioning helpdesk ticketing system 24x7</t>
  </si>
  <si>
    <t>All updates, upgrades and enhancements for the electronic invoice presentment and payment service must be performed by the provider, in the “cloud” rather than at client location. No additional costs should be incurred for updates or upgrades</t>
  </si>
  <si>
    <t>Electronic Bill Presentment and Payment (EBPP) Requirements</t>
  </si>
  <si>
    <t>Comments 
(Comments are required for any responses using the codes M, I, R, and N and should include any associated COSTS for the effort.)</t>
  </si>
  <si>
    <t>EBPP - Summary Statistics</t>
  </si>
  <si>
    <t>EBPP</t>
  </si>
  <si>
    <t>Service allows customers to elect paperless billing through online self-service.</t>
  </si>
  <si>
    <t>Multiple invoice notifications that can be scheduled based on a date or number of days from date of issuance. Notifications should be sent only to customers with an outstanding bill balance above $10.00</t>
  </si>
  <si>
    <t>Customer portal must be easy to use, and have intuitive navigation</t>
  </si>
  <si>
    <t>If a customer has signed up for Scheduled Payments, he/she must receive email notice of pending payments three business days prior to the payment being made with the option to make changes</t>
  </si>
  <si>
    <t>Allow 24 months of billing and payment history to be shown to Customers and COUNTY personnel.</t>
  </si>
  <si>
    <t>Provide merchant services for processing that allows the COUNTY to continue to use their selected banks for deposit accounts without having to sweep funds</t>
  </si>
  <si>
    <t>Software as a Service (SaaS) architecture – All payer financial or payment information and the invoice presentment and payment processing application is housed offsite and not under the care or control of the COUNTY</t>
  </si>
  <si>
    <t xml:space="preserve">Allow the COUNTY to designate the authentication method(s) used for customer to locate and/or pay electronic bill </t>
  </si>
  <si>
    <t>Render bill electronically at payer’s request through either branded COUNTY online payment portal or via an email notification, depending on which method the payer has selected</t>
  </si>
  <si>
    <t>Provide secure, private and PCI Level 1 compliant storage of customer payment information completely outside of the COUNTY’s Information Systems</t>
  </si>
  <si>
    <t>Allow the COUNTY to either absorb or pass e-payment processing fees onto the customer at time of payment, for the various bills presented and paid</t>
  </si>
  <si>
    <t>Offer a program specifically for utilities to qualify for card association utility rates, if desired by the COUNTY</t>
  </si>
  <si>
    <t>Ability, at the COUNTY’s option, to register and electronically receive customer payments made through customers’ online banking program channels. Service must automatically intercept payments made by consumers using online bill pay sites (ex. home banking and online banking services), show best matches of those payments to consumer’s open balances, provide system where COUNTY staff can upload file of online payments into the billing system with system settling those payments by Automated Clearing House and depositing funds directly into COUNTY operating account with full reporting. Reporting should include list of all online payments made to COUNTY on the business day following the day of payments, with funds deposited two business days after date of payments. This service must include providing email notifications to residents who have registered their email addresses in the service.</t>
  </si>
  <si>
    <t xml:space="preserve">Ability, at the COUNTY’s option, to provide a fully integrated Interactive Voice Response (IVR) system wherein residents can make payments by telephone. </t>
  </si>
  <si>
    <t>The electronic invoice must look like the printed form or otherwise as specified by the COUNTY</t>
  </si>
  <si>
    <t>Once a customer registers or makes a payment and inputs the email address connected to their account, they should begin to receive email notifications for future invoices. The COUNTY can upload existing email addresses, if any are currently retained, directly into the system, and email notifications can be sent without any action on the part of the customer</t>
  </si>
  <si>
    <t>Provide a simple self-service means for customers to sign up to “go paperless” and discontinue getting a paper bill, without ANY involvement from the COUNTY staff</t>
  </si>
  <si>
    <t>Electronic invoice notifications and COUNTY web site both must provide a link that customer can click that transports customer to a secure (128 bit SSL encryption, at a minimum) site, which is branded as the COUNTY, for a seamless transition. Once there, the customer has the option to:</t>
  </si>
  <si>
    <t>- register as a customer to enter the COUNTY branded Customer Portal and use advanced features</t>
  </si>
  <si>
    <t xml:space="preserve">COUNTY artwork will be used to create a customized portal interface that mimics their website </t>
  </si>
  <si>
    <t>Customers must be able to locate their bill easily using a variety of authentication data (as determined by COUNTY).</t>
  </si>
  <si>
    <t>Allow customers to schedule payments, enroll in automatic payments and elect paperless billing using online self-service all within the same COUNTY branded Customer Portal</t>
  </si>
  <si>
    <t>Partial payments: provide ability to allow customers to specify the amount they wish to pay (only for bill types designated by the COUNTY)</t>
  </si>
  <si>
    <t>Provide a customer request system housed in the COUNTY branded Customer Portal enabling the customer to send an email which will open a ticket in the COUNTY management tool</t>
  </si>
  <si>
    <t>Vendor provides full self-service to allow residents to select their billing option, be it paperless or paper. Vendor MUST NOT instruct residents to contact the COUNTY to change their status from paperless to receiving paper</t>
  </si>
  <si>
    <t>Provide an easy to use administrative tool that helps COUNTY staff manage customer accounts and monitor payment activity</t>
  </si>
  <si>
    <t>The COUNTY Customer Service Representative (“CSR”) must have the ability to login as the customer and see what the customer sees throughout the complete online payment and customer portal access process</t>
  </si>
  <si>
    <t>COUNTY and the customer will be notified via email of any transactions rejected due to insufficient funds or other processing issues. The email notification should include the reason code for the reject</t>
  </si>
  <si>
    <t>COUNTY will receive email notifications if there are any disabled/incorrect email addresses used in the delivery of bills or emails</t>
  </si>
  <si>
    <t>Service must provide email template management for event driven notifications such as bill issued, payment confirmation and payment rejected. Emails must be customizable for each bill type COUNTY wishes to electronically present</t>
  </si>
  <si>
    <t>Allow COUNTY to require payment in full on certain bill types</t>
  </si>
  <si>
    <t>Accepting payments beyond the due date when applicable with balances automatically updated daily so nothing needs to be done by the COUNTY</t>
  </si>
  <si>
    <t>Allowing partial payments and/or over payments if selected by COUNTY for specific bill types</t>
  </si>
  <si>
    <t>Ability to balance forward and apply late fees and penalties at COUNTY’s discretion</t>
  </si>
  <si>
    <t>COUNTY must be able to block all online payments from specified customers (i.e. if a payer repeatedly bounces checks)</t>
  </si>
  <si>
    <t>COUNTY must be able to block credit card payments but allow eCheck payments for specified customers</t>
  </si>
  <si>
    <t>Service provides the ability for COUNTY to create a maintenance window for a specific duration at a specified time</t>
  </si>
  <si>
    <t>Service allows COUNTY to convey a customer after move out, to close down past customer and open up the account for a new customer keeping the account number intact if desired by COUNTY</t>
  </si>
  <si>
    <t>Provide means in which COUNTY personnel can authenticate into a secure COUNTY Portal to create reports and/or excel spreadsheets showing daily, monthly, or date range activity for payments, scheduled payments, upcoming auto-payments, registrations, paperless sign ups, auto-pay enrollments and ACH/EFT rejects</t>
  </si>
  <si>
    <t>Provide a large selection of pre-configured reports in the online management tool (which are regularly synchronized with COUNTY’s billing software) to access trend data and resolve inquiries. COUNTY must be able to request reports for daily, monthly, or date range activity for payments, scheduled payments, registrations, paperless and ACH/EFT rejects</t>
  </si>
  <si>
    <t>Fees incurred by COUNTY are separate from revenue collected by COUNTY on all financial reports</t>
  </si>
  <si>
    <t>Provider will transition the COUNTY customers currently signed up for automatic recurring payments to their system, supplying the proper layout and relevant information that is needed for the conversion</t>
  </si>
  <si>
    <t>COUNTY will have the ability to pre-audit the online bills before they are sent to verify accuracy and format</t>
  </si>
  <si>
    <t>Training must be provided to instruct COUNTY staff how to use the system. Ongoing training should be available</t>
  </si>
  <si>
    <t>Integration Requirements</t>
  </si>
  <si>
    <t>Integration- Summary Statistics</t>
  </si>
  <si>
    <r>
      <t>Vendor currently provides an integration that provides a real-time data exchange and Single Sign-on process between the CIS and EBPP platforms.</t>
    </r>
    <r>
      <rPr>
        <b/>
        <sz val="11"/>
        <color theme="1"/>
        <rFont val="Arial"/>
        <family val="2"/>
      </rPr>
      <t xml:space="preserve"> </t>
    </r>
  </si>
  <si>
    <r>
      <t xml:space="preserve">When customer begins the online payment process, customer data pulled from the invoice being paid should be </t>
    </r>
    <r>
      <rPr>
        <u/>
        <sz val="11"/>
        <color theme="1"/>
        <rFont val="Arial"/>
        <family val="2"/>
      </rPr>
      <t>pre-populated</t>
    </r>
    <r>
      <rPr>
        <sz val="11"/>
        <color theme="1"/>
        <rFont val="Arial"/>
        <family val="2"/>
      </rPr>
      <t xml:space="preserve"> on the customer’s behalf as “billing name and address” information. System must allow the customer to overwrite this information if a different person is paying the invoice</t>
    </r>
  </si>
  <si>
    <t>Print/Mail Provider</t>
  </si>
  <si>
    <t>Surveys</t>
  </si>
  <si>
    <t>Provide the ability to identify customer accounts  by system (area or other defined field) from user defined table.</t>
  </si>
  <si>
    <t>Ability to import meter readings upon any frequency via integration with ITRON meter reading system and service.</t>
  </si>
  <si>
    <t>Service Order Reporting</t>
  </si>
  <si>
    <t>Fire Protection Sprinklers</t>
  </si>
  <si>
    <t>Ability to post a lien on property by account and financial criteria, and ability to remove that lien when payment is made.</t>
  </si>
  <si>
    <t>Calculates final bills during any cycle based on the internal issuance of aservice order or closing a customer account.</t>
  </si>
  <si>
    <t>Interfaces to cash register, general ledger, meter reading, remittance processing software, permitting, parcel inventory, mapping and EBPP applications.</t>
  </si>
  <si>
    <t>Ability to maintain current CIS customer account numbers.</t>
  </si>
  <si>
    <t>Ability to track an unlimited number of user-defined events on an account (i.e. late notices, shut off, meter-tampers, backflow testing, etc.).</t>
  </si>
  <si>
    <t>Provides user-defined free form message (with spell check) on bills.</t>
  </si>
  <si>
    <t>Bill includes billing date, account number, service period, current read, prior read, meter changeouts, consumption billed, itemized charges, balance forward, amount due, due date, numerical and graphical prior-same period usage, and average gallons used per day.</t>
  </si>
  <si>
    <t>Customer Contact Module</t>
  </si>
  <si>
    <t>System has the ability to automatically generate application form for all new customers</t>
  </si>
  <si>
    <t>System has the ability to generate surveys by user defined selection criteria</t>
  </si>
  <si>
    <t>System has the ability to generate ad hoc letters populated with account data based on predefined fields</t>
  </si>
  <si>
    <t>System has the ability to generate standard form letters populated with account data based on predefined fields by user defined selection criteria</t>
  </si>
  <si>
    <t>System has the ability to process meter reading export file</t>
  </si>
  <si>
    <t>System has the ability to create daily Fixed Network Baseline file to upload to Itron FTP site</t>
  </si>
  <si>
    <t>System has the ability to create daily Fixed Network Device Maintenance File to upload to Itron FTP site</t>
  </si>
  <si>
    <t>INT</t>
  </si>
  <si>
    <t>System has the ability to create print files for bills and notices based on user defined cycles and/or routes for export to bill print vendor via SFTP</t>
  </si>
  <si>
    <t>Banking/Lockbox</t>
  </si>
  <si>
    <t>System has the ability to import various data files from lockbox, online banking and/or credit card processor, etc to post customer payments</t>
  </si>
  <si>
    <t>Electronic Bill Presentment and Payment</t>
  </si>
  <si>
    <t>Backflow Prevention and Testing</t>
  </si>
  <si>
    <t>System has the ability to track backflow prevention and testing and/or integrate with legacy system</t>
  </si>
  <si>
    <t>BOSS/General Ledger</t>
  </si>
  <si>
    <t>System has the ability to create files for upload into General Ledger financial system</t>
  </si>
  <si>
    <t>Permit (EnerGov)</t>
  </si>
  <si>
    <t>System has the ability to import new address data from Permitting system to create new accounts</t>
  </si>
  <si>
    <t>System has the ability to integrate with an online customer survey system and record answers on customer accounts and in a report</t>
  </si>
  <si>
    <t>The Service will provide interfaces that support the following payment processing functions: authorizations, charges, settlement, credits, refunds and voids, scheduled payments, AutoPay payments, FlexPayments (customer initiated payment plans), chargeback and reject notifications</t>
  </si>
  <si>
    <t>Service and Billing Software are synchronized  so when a customer goes on-line into the COUNTY branded Customer Portal to make a payment, the current balance due will be displayed</t>
  </si>
  <si>
    <t>Itron Fixed Network AMI</t>
  </si>
  <si>
    <t>System has the ability to create meter reading files based on user defined cycles and/or routes for import into to Itron FCS Application Server v4.0.1 (v4.0.1.7)</t>
  </si>
  <si>
    <t>Functional Importance to County
(4-Required, 3-High, 2-Med, 1-Low)</t>
  </si>
  <si>
    <t>WHOLESALE BILLING &amp; REPORTING</t>
  </si>
  <si>
    <t>WBR</t>
  </si>
  <si>
    <t>Ability to generate reports,  queries, data exports (by dates, customer, structure type, billing type)</t>
  </si>
  <si>
    <t>Ability to identify change in # of customers from one billing cycle to the next</t>
  </si>
  <si>
    <t>Wholesale Billing &amp; Reporting Requirements</t>
  </si>
  <si>
    <t>Billing type Metered/Flat</t>
  </si>
  <si>
    <t xml:space="preserve">Charge </t>
  </si>
  <si>
    <t xml:space="preserve">Rate </t>
  </si>
  <si>
    <t># of users-RE/RCE (within each customer/village)</t>
  </si>
  <si>
    <t>Ability to report by any number of fields as configured by County to include</t>
  </si>
  <si>
    <t>Ability to identify wholesale services as a separate division within the County</t>
  </si>
  <si>
    <t>Ability to enter and/or import wholesale customer and usage data provided by outside communities</t>
  </si>
  <si>
    <r>
      <t xml:space="preserve">Solution provides the ability to process a credit card transaction at the cashier counter.  Describe how credit card info is received, stored, and uploaded within a PCI compliant environment. </t>
    </r>
    <r>
      <rPr>
        <i/>
        <sz val="11"/>
        <color indexed="8"/>
        <rFont val="Arial"/>
        <family val="2"/>
      </rPr>
      <t xml:space="preserve"> </t>
    </r>
  </si>
  <si>
    <t>SO</t>
  </si>
  <si>
    <t>Service order number.</t>
  </si>
  <si>
    <t>Description of work</t>
  </si>
  <si>
    <t>Status code.</t>
  </si>
  <si>
    <t>Order type.</t>
  </si>
  <si>
    <t>Date/time requested.</t>
  </si>
  <si>
    <t>Promised date of service.</t>
  </si>
  <si>
    <t>Priority code.</t>
  </si>
  <si>
    <t>Customer site information (mean dog, meter location, fence, business name, etc.).</t>
  </si>
  <si>
    <t>Completed by code.</t>
  </si>
  <si>
    <t>Interface to the customer record for address and other information.</t>
  </si>
  <si>
    <t>User-defined comment field</t>
  </si>
  <si>
    <t>Pre-fill user-defined descriptions in service orders based on either request type or through user-selected drop down menus.</t>
  </si>
  <si>
    <t>Service Order Management</t>
  </si>
  <si>
    <t>Approve service orders via workflow.</t>
  </si>
  <si>
    <t>Listing of service orders scheduled for that day.</t>
  </si>
  <si>
    <t>Summary of service orders scheduled for future dates, by date and type, for manpower scheduling.</t>
  </si>
  <si>
    <t>Listing of service orders for dates in the past that have not been completed in the system.</t>
  </si>
  <si>
    <t>Tickler feature with aging based upon requested date for follow up on approved but open service orders.</t>
  </si>
  <si>
    <t>Tickler feature with aging based upon promised date for follow up on approved but open service orders.</t>
  </si>
  <si>
    <t>Process service orders in real time.</t>
  </si>
  <si>
    <t>System queries and sorts service orders by:</t>
  </si>
  <si>
    <t>Customer name.</t>
  </si>
  <si>
    <t>Complaint type.</t>
  </si>
  <si>
    <t>Date/time promised.</t>
  </si>
  <si>
    <t>Record and maintain service order history (e.g., service site, customer contact information, etc.).</t>
  </si>
  <si>
    <t>Following the completion of a service order automatically e-mail the customer an evaluation survey when an e-mail address is included in the customer record.</t>
  </si>
  <si>
    <t>Update or otherwise modify a schedule date for a service order.</t>
  </si>
  <si>
    <t>Access past service orders for a particular account or address.</t>
  </si>
  <si>
    <t xml:space="preserve">Inquire in real time on a list of service orders by fields in the service order record. </t>
  </si>
  <si>
    <t>Ability to create a service order record to include the following fields:</t>
  </si>
  <si>
    <t>SERVICE ORDERS</t>
  </si>
  <si>
    <t>Service Order Requirements</t>
  </si>
  <si>
    <t>Service Order Scheduling</t>
  </si>
  <si>
    <t>System has the ability to schedule service orders using MS Outlook calendar with real time updates</t>
  </si>
  <si>
    <t>Ability to send reminder notices</t>
  </si>
  <si>
    <t xml:space="preserve">Ability to send service cut off notices by cycle and/or services. </t>
  </si>
  <si>
    <t>Ability to send lien notices by cycle and/or service</t>
  </si>
  <si>
    <t>Ability to track accounts with liens recorded.</t>
  </si>
  <si>
    <t>Ability to produce reports of accounts with liens recorded.</t>
  </si>
  <si>
    <t>Ability to send maintenance notices to the homeowner using a user defined time frame.</t>
  </si>
  <si>
    <t>Ability to send follow up notices to the homeowner if the device is not tested within a user defined period of time.</t>
  </si>
  <si>
    <t>Ability to override or update a fee attached to a service order.</t>
  </si>
  <si>
    <t>Date of completion.</t>
  </si>
  <si>
    <t>Ability for customers to complete service requests over the internet.</t>
  </si>
  <si>
    <t>Ability to schedule preventive maintenance and inspection work orders based upon a user defined time interval.</t>
  </si>
  <si>
    <t>Ability to schedule change out or calibrate meters based on user defined time interval and size of meters.</t>
  </si>
  <si>
    <t>Ability to access service order history by location, customer, meter, account,  service order number, date requested, date required, completion date and/or other user-defined search criteria.</t>
  </si>
  <si>
    <t>Print a service order report in summary (by date sort) and detail that can be selected by Department/User assigned, priority code, service type.</t>
  </si>
  <si>
    <r>
      <t xml:space="preserve">Comments 
</t>
    </r>
    <r>
      <rPr>
        <sz val="10"/>
        <color theme="1"/>
        <rFont val="Calibri"/>
        <family val="2"/>
        <scheme val="minor"/>
      </rPr>
      <t>(Comments are required for any responses using the codes M, I, R, and N and should include any associated COSTS for the effort.)</t>
    </r>
  </si>
  <si>
    <r>
      <t xml:space="preserve">Includes standard financial, operational, service work order reports and audit trails. </t>
    </r>
    <r>
      <rPr>
        <i/>
        <sz val="11"/>
        <color theme="1"/>
        <rFont val="Calibri"/>
        <family val="2"/>
        <scheme val="minor"/>
      </rPr>
      <t>Sample reports accompany RFP.</t>
    </r>
  </si>
  <si>
    <t>The system supports the latest version of operating systems and browsers.</t>
  </si>
  <si>
    <t>The system is browser agnostic.</t>
  </si>
  <si>
    <t>Passwords are encrypted and system has the ability to enforce password strength and resets.</t>
  </si>
  <si>
    <t>Ability to calculate a winter consumption average to be applied as a billing cap during defined period for user defined accounts.</t>
  </si>
  <si>
    <t>Ability to display and maintain record of past customer seasonal caps on their account.</t>
  </si>
  <si>
    <t>Convert any usages stated in gallons  to cubic feet (CF) and from CF to gallons as indicated by user.</t>
  </si>
  <si>
    <t>Allows printing of multiple (up to 4) third party (dual notification) bills during bill run.</t>
  </si>
  <si>
    <t>Ability to bill metered and flat rate services using account specific multiplier.</t>
  </si>
  <si>
    <t>System can distribute payment transactions to receivables for misc. charges (according to any payment hierarchy as may be defined by admin.)</t>
  </si>
  <si>
    <t>Provide a real-time query capability for viewing all customer history in the system</t>
  </si>
  <si>
    <t xml:space="preserve">Solution can integrate with GIS solutions and the A/R &amp; G/L to report data according to distinct boundaries (e.g. region, zip code "zone", etc.).  Please describe capability. </t>
  </si>
  <si>
    <t>System can create a top water/sewer users report, by consumption and by dollars billed, under user defined criteria by region or area.</t>
  </si>
  <si>
    <t>For payment amounts &lt; or &gt; the balance due, system can compare the difference to the amounts of recent changes and report separately.</t>
  </si>
  <si>
    <t>Ability to create a custom bill design in house using standard reporting software.</t>
  </si>
  <si>
    <t>The ability to create a report based on actual metered usage.</t>
  </si>
  <si>
    <t>The ability to create a report based on actual billed usage (minimum bills).</t>
  </si>
  <si>
    <t>Ability to convert usage in gallons to residential equivalents (RE) using multiple conversion factors and convert RE's to gallons.</t>
  </si>
  <si>
    <t>Ability to create a report to convert usage in gallons to residential equivalents (RE) using multiple conversion factors and convert RE's to gallons.</t>
  </si>
  <si>
    <t>Ability to post payments for wholesale services and report by GL account</t>
  </si>
  <si>
    <t>Service Area (Region), Northwest, Northeast Cental, Southeast, Central, Northeast</t>
  </si>
  <si>
    <t>Treatment Provider, Fox Lake, North Shore, Lakes Region, Lake County</t>
  </si>
  <si>
    <t>Structure Type (unlimited types, for example residential, commercial, food stores, auto, wasterhauler, medical, muncipal, school)</t>
  </si>
  <si>
    <t>Customer Village Name</t>
  </si>
  <si>
    <t>GL Codes, unlimited</t>
  </si>
  <si>
    <t>GL Posting Period, Month/Year</t>
  </si>
  <si>
    <t>Consumption Unit RCE, gallons (1000), accounts</t>
  </si>
  <si>
    <t>Consumption Type regular, irrigation, summer sewer, excess flow</t>
  </si>
  <si>
    <t>Dates, meter read date, service dates, billing date</t>
  </si>
  <si>
    <t>Cycle Type Monthly, bimonthly, quarterly</t>
  </si>
  <si>
    <t xml:space="preserve">The system has the ability to provide separate and distinct environments for production, test, and train under one licensing agreement including scripts to automate testing validation.
</t>
  </si>
  <si>
    <t>System has the ability to integrate with EBPP and metering systems utilizing single sign on for customer in an online portal.</t>
  </si>
  <si>
    <t>Proposer Response Code</t>
  </si>
  <si>
    <t>Bidder Response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</si>
</sst>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_);[Red]\(0.00\)"/>
    <numFmt numFmtId="165" formatCode="0_);[Red]\(0\)"/>
  </numFmts>
  <fonts count="46">
    <font>
      <sz val="11"/>
      <color theme="1"/>
      <name val="Calibri"/>
      <family val="2"/>
      <scheme val="minor"/>
    </font>
    <font>
      <sz val="10"/>
      <name val="Arial"/>
      <family val="2"/>
    </font>
    <font>
      <b/>
      <sz val="11"/>
      <color indexed="9"/>
      <name val="Arial"/>
      <family val="2"/>
    </font>
    <font>
      <b/>
      <sz val="11"/>
      <name val="Arial"/>
      <family val="2"/>
    </font>
    <font>
      <sz val="11"/>
      <name val="Arial"/>
      <family val="2"/>
    </font>
    <font>
      <b/>
      <sz val="22"/>
      <name val="Arial"/>
      <family val="2"/>
    </font>
    <font>
      <b/>
      <sz val="11"/>
      <color indexed="63"/>
      <name val="Arial"/>
      <family val="2"/>
    </font>
    <font>
      <sz val="11"/>
      <color theme="1"/>
      <name val="Arial"/>
      <family val="2"/>
    </font>
    <font>
      <b/>
      <sz val="12"/>
      <color rgb="FF005696"/>
      <name val="Arial"/>
      <family val="2"/>
    </font>
    <font>
      <b/>
      <sz val="11"/>
      <color rgb="FFFF0000"/>
      <name val="Arial"/>
      <family val="2"/>
    </font>
    <font>
      <sz val="10"/>
      <name val="Arial"/>
      <family val="2"/>
    </font>
    <font>
      <b/>
      <sz val="11"/>
      <color theme="1"/>
      <name val="Arial"/>
      <family val="2"/>
    </font>
    <font>
      <sz val="12"/>
      <name val="Arial MT"/>
    </font>
    <font>
      <sz val="12"/>
      <color indexed="8"/>
      <name val="Verdana"/>
      <family val="2"/>
    </font>
    <font>
      <b/>
      <sz val="11"/>
      <color rgb="FF000000"/>
      <name val="Arial"/>
      <family val="2"/>
    </font>
    <font>
      <sz val="11"/>
      <color indexed="8"/>
      <name val="Arial"/>
      <family val="2"/>
    </font>
    <font>
      <u/>
      <sz val="10"/>
      <color theme="10"/>
      <name val="Arial"/>
      <family val="2"/>
    </font>
    <font>
      <sz val="11"/>
      <color rgb="FFFF0000"/>
      <name val="Arial"/>
      <family val="2"/>
    </font>
    <font>
      <i/>
      <sz val="11"/>
      <name val="Arial"/>
      <family val="2"/>
    </font>
    <font>
      <i/>
      <sz val="11"/>
      <color indexed="8"/>
      <name val="Arial"/>
      <family val="2"/>
    </font>
    <font>
      <sz val="11"/>
      <color indexed="63"/>
      <name val="Arial"/>
      <family val="2"/>
    </font>
    <font>
      <b/>
      <sz val="10"/>
      <name val="Arial"/>
      <family val="2"/>
    </font>
    <font>
      <sz val="11"/>
      <name val="Calibri"/>
      <family val="2"/>
      <scheme val="minor"/>
    </font>
    <font>
      <b/>
      <u/>
      <sz val="11"/>
      <name val="Arial"/>
      <family val="2"/>
    </font>
    <font>
      <b/>
      <sz val="12"/>
      <name val="Arial"/>
      <family val="2"/>
    </font>
    <font>
      <b/>
      <sz val="11"/>
      <color theme="1"/>
      <name val="Calibri"/>
      <family val="2"/>
      <scheme val="minor"/>
    </font>
    <font>
      <b/>
      <sz val="14"/>
      <name val="Arial"/>
      <family val="2"/>
    </font>
    <font>
      <u/>
      <sz val="11"/>
      <color theme="1"/>
      <name val="Arial"/>
      <family val="2"/>
    </font>
    <font>
      <sz val="10"/>
      <color theme="1"/>
      <name val="Calibri"/>
      <family val="2"/>
      <scheme val="minor"/>
    </font>
    <font>
      <sz val="10"/>
      <color theme="1"/>
      <name val="Arial"/>
      <family val="2"/>
    </font>
    <font>
      <sz val="11"/>
      <name val="Calibri"/>
      <family val="2"/>
    </font>
    <font>
      <sz val="11"/>
      <color theme="1"/>
      <name val="Calibri"/>
      <family val="2"/>
    </font>
    <font>
      <sz val="11"/>
      <name val="Tahoma"/>
      <family val="2"/>
    </font>
    <font>
      <b/>
      <sz val="22"/>
      <name val="Arial"/>
      <family val="2"/>
    </font>
    <font>
      <b/>
      <sz val="11"/>
      <name val="Arial"/>
      <family val="2"/>
    </font>
    <font>
      <sz val="11"/>
      <color theme="1"/>
      <name val="Calibri"/>
      <family val="2"/>
      <scheme val="minor"/>
    </font>
    <font>
      <sz val="11"/>
      <name val="Arial"/>
      <family val="2"/>
    </font>
    <font>
      <b/>
      <sz val="11"/>
      <color indexed="63"/>
      <name val="Arial"/>
      <family val="2"/>
    </font>
    <font>
      <b/>
      <sz val="11"/>
      <color rgb="FFFF0000"/>
      <name val="Arial"/>
      <family val="2"/>
    </font>
    <font>
      <b/>
      <u/>
      <sz val="11"/>
      <name val="Arial"/>
      <family val="2"/>
    </font>
    <font>
      <b/>
      <sz val="11"/>
      <color rgb="FF000000"/>
      <name val="Arial"/>
      <family val="2"/>
    </font>
    <font>
      <b/>
      <sz val="10"/>
      <color indexed="8"/>
      <name val="Tahoma"/>
      <family val="2"/>
    </font>
    <font>
      <b/>
      <sz val="12"/>
      <color rgb="FF005696"/>
      <name val="Arial"/>
      <family val="2"/>
    </font>
    <font>
      <i/>
      <sz val="11"/>
      <color theme="1"/>
      <name val="Calibri"/>
      <family val="2"/>
      <scheme val="minor"/>
    </font>
    <font>
      <sz val="11"/>
      <color theme="1"/>
      <name val="Arial"/>
      <family val="2"/>
    </font>
    <font>
      <b/>
      <sz val="12"/>
      <color rgb="FF222222"/>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70C0"/>
        <bgColor indexed="64"/>
      </patternFill>
    </fill>
  </fills>
  <borders count="32">
    <border>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1" fillId="0" borderId="0"/>
    <xf numFmtId="0" fontId="1" fillId="0" borderId="0"/>
    <xf numFmtId="9" fontId="1"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0" fontId="1" fillId="0" borderId="0"/>
    <xf numFmtId="0" fontId="12" fillId="0" borderId="0"/>
    <xf numFmtId="0" fontId="12" fillId="0" borderId="0"/>
    <xf numFmtId="0" fontId="1" fillId="0" borderId="0"/>
    <xf numFmtId="0" fontId="12" fillId="0" borderId="0"/>
    <xf numFmtId="0" fontId="12" fillId="0" borderId="0"/>
    <xf numFmtId="0" fontId="1" fillId="0" borderId="0"/>
    <xf numFmtId="0" fontId="12"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applyProtection="0"/>
    <xf numFmtId="0" fontId="1" fillId="0" borderId="5">
      <alignment vertical="center" wrapText="1"/>
    </xf>
    <xf numFmtId="0" fontId="1" fillId="0" borderId="0" applyProtection="0"/>
    <xf numFmtId="0" fontId="1" fillId="0" borderId="0">
      <alignment horizontal="left" vertical="center" wrapText="1"/>
    </xf>
    <xf numFmtId="0" fontId="13" fillId="0" borderId="0" applyNumberFormat="0" applyFill="0" applyBorder="0" applyProtection="0">
      <alignment vertical="top"/>
    </xf>
    <xf numFmtId="0" fontId="16" fillId="0" borderId="0" applyNumberFormat="0" applyFill="0" applyBorder="0" applyAlignment="0" applyProtection="0"/>
  </cellStyleXfs>
  <cellXfs count="230">
    <xf numFmtId="0" fontId="0" fillId="0" borderId="0" xfId="0"/>
    <xf numFmtId="0" fontId="4" fillId="0" borderId="0" xfId="1" applyFont="1" applyBorder="1"/>
    <xf numFmtId="0" fontId="9" fillId="0" borderId="17" xfId="1" applyFont="1" applyBorder="1" applyAlignment="1" applyProtection="1">
      <alignment horizontal="center"/>
      <protection hidden="1"/>
    </xf>
    <xf numFmtId="9" fontId="6" fillId="0" borderId="9" xfId="3" applyFont="1" applyBorder="1" applyAlignment="1" applyProtection="1">
      <alignment horizontal="center"/>
      <protection hidden="1"/>
    </xf>
    <xf numFmtId="0" fontId="9" fillId="0" borderId="0" xfId="1" applyFont="1" applyFill="1" applyProtection="1">
      <protection hidden="1"/>
    </xf>
    <xf numFmtId="0" fontId="9" fillId="0" borderId="0" xfId="1" applyFont="1" applyBorder="1" applyAlignment="1" applyProtection="1">
      <alignment horizontal="center"/>
      <protection hidden="1"/>
    </xf>
    <xf numFmtId="0" fontId="4" fillId="0" borderId="0" xfId="1" applyFont="1" applyBorder="1" applyAlignment="1" applyProtection="1">
      <alignment vertical="top" wrapText="1"/>
      <protection hidden="1"/>
    </xf>
    <xf numFmtId="0" fontId="6" fillId="0" borderId="8" xfId="2" applyFont="1" applyBorder="1" applyAlignment="1" applyProtection="1">
      <alignment horizontal="center"/>
      <protection hidden="1"/>
    </xf>
    <xf numFmtId="9" fontId="6" fillId="0" borderId="10" xfId="3" applyFont="1" applyBorder="1" applyAlignment="1" applyProtection="1">
      <alignment horizontal="center"/>
      <protection hidden="1"/>
    </xf>
    <xf numFmtId="0" fontId="7" fillId="0" borderId="5" xfId="2" applyFont="1" applyBorder="1" applyProtection="1">
      <protection locked="0"/>
    </xf>
    <xf numFmtId="0" fontId="7" fillId="0" borderId="5" xfId="2" applyFont="1" applyBorder="1" applyAlignment="1" applyProtection="1">
      <alignment wrapText="1"/>
      <protection locked="0"/>
    </xf>
    <xf numFmtId="0" fontId="8" fillId="0" borderId="5"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hidden="1"/>
    </xf>
    <xf numFmtId="1" fontId="3" fillId="0" borderId="5" xfId="2" applyNumberFormat="1" applyFont="1" applyBorder="1" applyAlignment="1" applyProtection="1">
      <alignment horizontal="center" vertical="center" wrapText="1"/>
      <protection hidden="1"/>
    </xf>
    <xf numFmtId="0" fontId="7" fillId="0" borderId="5" xfId="2" applyFont="1" applyBorder="1" applyAlignment="1" applyProtection="1">
      <alignment horizontal="left" vertical="top" wrapText="1"/>
      <protection hidden="1"/>
    </xf>
    <xf numFmtId="0" fontId="3" fillId="0" borderId="5" xfId="2" applyFont="1" applyFill="1" applyBorder="1" applyAlignment="1" applyProtection="1">
      <alignment horizontal="center" vertical="center" wrapText="1"/>
      <protection hidden="1"/>
    </xf>
    <xf numFmtId="0" fontId="0" fillId="0" borderId="5" xfId="0" applyBorder="1"/>
    <xf numFmtId="0" fontId="7" fillId="0" borderId="5" xfId="2" applyFont="1" applyFill="1" applyBorder="1" applyAlignment="1" applyProtection="1">
      <alignment horizontal="left" vertical="top" wrapText="1"/>
      <protection hidden="1"/>
    </xf>
    <xf numFmtId="0" fontId="4" fillId="0" borderId="5" xfId="4" applyFont="1" applyBorder="1" applyAlignment="1">
      <alignment horizontal="left" vertical="top" wrapText="1"/>
    </xf>
    <xf numFmtId="0" fontId="4" fillId="0" borderId="5" xfId="0" applyFont="1" applyFill="1" applyBorder="1" applyAlignment="1">
      <alignment horizontal="left" vertical="top" wrapText="1"/>
    </xf>
    <xf numFmtId="0" fontId="4" fillId="0" borderId="5" xfId="0" applyFont="1" applyBorder="1" applyAlignment="1" applyProtection="1">
      <alignment vertical="top" wrapText="1"/>
    </xf>
    <xf numFmtId="0" fontId="4" fillId="0" borderId="5" xfId="0" applyFont="1" applyBorder="1" applyAlignment="1">
      <alignment vertical="top" wrapText="1"/>
    </xf>
    <xf numFmtId="0" fontId="9" fillId="0" borderId="17" xfId="0" applyFont="1" applyBorder="1" applyAlignment="1" applyProtection="1">
      <alignment horizontal="center"/>
      <protection hidden="1"/>
    </xf>
    <xf numFmtId="0" fontId="9" fillId="0" borderId="0" xfId="0" applyFont="1" applyFill="1" applyProtection="1">
      <protection hidden="1"/>
    </xf>
    <xf numFmtId="0" fontId="9" fillId="0" borderId="0" xfId="0" applyFont="1" applyBorder="1" applyAlignment="1" applyProtection="1">
      <alignment horizontal="center"/>
      <protection hidden="1"/>
    </xf>
    <xf numFmtId="0" fontId="4" fillId="0" borderId="0" xfId="0" applyFont="1" applyBorder="1" applyAlignment="1" applyProtection="1">
      <alignment vertical="top" wrapText="1"/>
      <protection hidden="1"/>
    </xf>
    <xf numFmtId="0" fontId="3" fillId="0" borderId="5" xfId="0" applyFont="1" applyBorder="1" applyAlignment="1" applyProtection="1">
      <alignment horizontal="center" vertical="center" wrapText="1"/>
      <protection hidden="1"/>
    </xf>
    <xf numFmtId="0" fontId="7" fillId="0" borderId="5" xfId="0" applyFont="1" applyBorder="1" applyAlignment="1" applyProtection="1">
      <alignment horizontal="left" vertical="top" wrapText="1"/>
      <protection hidden="1"/>
    </xf>
    <xf numFmtId="0" fontId="3" fillId="0" borderId="5" xfId="0" applyFont="1" applyFill="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locked="0"/>
    </xf>
    <xf numFmtId="1" fontId="14" fillId="0" borderId="5" xfId="0" applyNumberFormat="1" applyFont="1" applyBorder="1" applyAlignment="1" applyProtection="1">
      <alignment horizontal="center" vertical="center" wrapText="1"/>
      <protection hidden="1"/>
    </xf>
    <xf numFmtId="0" fontId="3" fillId="0" borderId="5" xfId="0" applyFont="1" applyFill="1" applyBorder="1" applyAlignment="1" applyProtection="1">
      <alignment horizontal="center" vertical="center" wrapText="1"/>
    </xf>
    <xf numFmtId="0" fontId="4" fillId="0" borderId="5" xfId="0" applyFont="1" applyBorder="1" applyAlignment="1" applyProtection="1">
      <alignment horizontal="center"/>
      <protection locked="0"/>
    </xf>
    <xf numFmtId="0" fontId="4" fillId="0" borderId="5" xfId="0" applyFont="1" applyBorder="1" applyProtection="1">
      <protection locked="0"/>
    </xf>
    <xf numFmtId="0" fontId="7" fillId="0" borderId="5" xfId="0" applyFont="1" applyBorder="1" applyAlignment="1" applyProtection="1">
      <alignment vertical="center" wrapText="1"/>
      <protection hidden="1"/>
    </xf>
    <xf numFmtId="0" fontId="7" fillId="0" borderId="5" xfId="0" applyFont="1" applyFill="1" applyBorder="1" applyAlignment="1" applyProtection="1">
      <alignment vertical="center" wrapText="1"/>
      <protection hidden="1"/>
    </xf>
    <xf numFmtId="0" fontId="4" fillId="0" borderId="5"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left" vertical="center" wrapText="1"/>
      <protection locked="0"/>
    </xf>
    <xf numFmtId="0" fontId="3" fillId="0" borderId="17" xfId="0" applyFont="1" applyBorder="1" applyAlignment="1" applyProtection="1">
      <alignment horizontal="center"/>
      <protection hidden="1"/>
    </xf>
    <xf numFmtId="0" fontId="6" fillId="0" borderId="0" xfId="0" applyFont="1" applyBorder="1" applyAlignment="1" applyProtection="1">
      <protection hidden="1"/>
    </xf>
    <xf numFmtId="0" fontId="6" fillId="0" borderId="18" xfId="0" applyFont="1" applyBorder="1" applyAlignment="1" applyProtection="1">
      <protection hidden="1"/>
    </xf>
    <xf numFmtId="0" fontId="4" fillId="0" borderId="5" xfId="0" applyFont="1" applyBorder="1" applyAlignment="1" applyProtection="1">
      <alignment vertical="center" wrapText="1"/>
      <protection hidden="1"/>
    </xf>
    <xf numFmtId="0" fontId="4" fillId="0" borderId="5" xfId="0" applyFont="1" applyBorder="1" applyAlignment="1" applyProtection="1">
      <alignment vertical="center" wrapText="1"/>
      <protection locked="0"/>
    </xf>
    <xf numFmtId="0" fontId="17" fillId="0" borderId="5"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center" vertical="center" wrapText="1"/>
    </xf>
    <xf numFmtId="0" fontId="20" fillId="0" borderId="0" xfId="0" applyFont="1" applyBorder="1" applyAlignment="1" applyProtection="1">
      <alignment horizontal="left"/>
      <protection hidden="1"/>
    </xf>
    <xf numFmtId="0" fontId="20" fillId="0" borderId="18" xfId="0" applyFont="1" applyBorder="1" applyAlignment="1" applyProtection="1">
      <alignment horizontal="left"/>
      <protection hidden="1"/>
    </xf>
    <xf numFmtId="0" fontId="4" fillId="0" borderId="26" xfId="0" applyFont="1" applyFill="1" applyBorder="1" applyAlignment="1" applyProtection="1">
      <alignment horizontal="left" vertical="center" wrapText="1"/>
      <protection hidden="1"/>
    </xf>
    <xf numFmtId="0" fontId="4" fillId="0" borderId="5" xfId="0" applyFont="1" applyFill="1" applyBorder="1" applyAlignment="1" applyProtection="1">
      <alignment horizontal="left" wrapText="1" indent="1"/>
      <protection hidden="1"/>
    </xf>
    <xf numFmtId="0" fontId="4" fillId="0" borderId="26"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locked="0"/>
    </xf>
    <xf numFmtId="1" fontId="14" fillId="0" borderId="5" xfId="0" applyNumberFormat="1" applyFont="1" applyFill="1" applyBorder="1" applyAlignment="1" applyProtection="1">
      <alignment horizontal="center" vertical="center" wrapText="1"/>
      <protection hidden="1"/>
    </xf>
    <xf numFmtId="0" fontId="7" fillId="0" borderId="26" xfId="0" applyFont="1" applyFill="1" applyBorder="1" applyAlignment="1" applyProtection="1">
      <alignment vertical="center" wrapText="1"/>
      <protection hidden="1"/>
    </xf>
    <xf numFmtId="0" fontId="3" fillId="0" borderId="28" xfId="0" applyFont="1" applyFill="1" applyBorder="1" applyAlignment="1" applyProtection="1">
      <alignment horizontal="center" vertical="center" wrapText="1"/>
      <protection hidden="1"/>
    </xf>
    <xf numFmtId="0" fontId="4" fillId="0" borderId="5" xfId="0" applyFont="1" applyFill="1" applyBorder="1" applyAlignment="1" applyProtection="1">
      <alignment wrapText="1"/>
      <protection hidden="1"/>
    </xf>
    <xf numFmtId="0" fontId="4" fillId="0" borderId="5" xfId="0" applyFont="1" applyFill="1" applyBorder="1" applyProtection="1">
      <protection locked="0"/>
    </xf>
    <xf numFmtId="0" fontId="4" fillId="0" borderId="29" xfId="0" applyFont="1" applyFill="1" applyBorder="1" applyAlignment="1" applyProtection="1">
      <alignment horizontal="left" vertical="center" wrapText="1"/>
      <protection hidden="1"/>
    </xf>
    <xf numFmtId="0" fontId="4" fillId="0" borderId="26" xfId="0" applyNumberFormat="1" applyFont="1" applyFill="1" applyBorder="1" applyAlignment="1" applyProtection="1">
      <alignment horizontal="left" vertical="center" wrapText="1" indent="2"/>
      <protection hidden="1"/>
    </xf>
    <xf numFmtId="0" fontId="4" fillId="0" borderId="24"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wrapText="1" indent="1"/>
      <protection hidden="1"/>
    </xf>
    <xf numFmtId="0" fontId="4" fillId="2" borderId="26" xfId="0" applyFont="1" applyFill="1" applyBorder="1" applyAlignment="1" applyProtection="1">
      <alignment horizontal="left" wrapText="1" indent="1"/>
      <protection hidden="1"/>
    </xf>
    <xf numFmtId="0" fontId="15" fillId="0" borderId="5" xfId="0" applyFont="1" applyBorder="1" applyAlignment="1" applyProtection="1">
      <alignment horizontal="left" vertical="top" wrapText="1"/>
      <protection hidden="1"/>
    </xf>
    <xf numFmtId="0" fontId="3" fillId="0" borderId="5" xfId="0" applyFont="1" applyBorder="1" applyAlignment="1" applyProtection="1">
      <alignment horizontal="center" wrapText="1"/>
      <protection hidden="1"/>
    </xf>
    <xf numFmtId="0" fontId="7" fillId="0" borderId="5" xfId="0" applyFont="1" applyBorder="1" applyAlignment="1">
      <alignment wrapText="1"/>
    </xf>
    <xf numFmtId="0" fontId="6" fillId="3" borderId="6" xfId="2" applyFont="1" applyFill="1" applyBorder="1" applyAlignment="1" applyProtection="1">
      <alignment horizontal="center"/>
      <protection hidden="1"/>
    </xf>
    <xf numFmtId="0" fontId="6" fillId="3" borderId="7" xfId="2" applyFont="1" applyFill="1" applyBorder="1" applyAlignment="1" applyProtection="1">
      <alignment horizontal="right"/>
      <protection hidden="1"/>
    </xf>
    <xf numFmtId="0" fontId="3" fillId="4" borderId="17" xfId="2" applyFont="1" applyFill="1" applyBorder="1" applyAlignment="1" applyProtection="1">
      <alignment horizontal="center"/>
      <protection hidden="1"/>
    </xf>
    <xf numFmtId="0" fontId="3" fillId="4" borderId="0" xfId="2" applyFont="1" applyFill="1" applyBorder="1" applyAlignment="1" applyProtection="1">
      <alignment horizontal="center"/>
      <protection hidden="1"/>
    </xf>
    <xf numFmtId="0" fontId="3" fillId="4" borderId="18" xfId="2" applyFont="1" applyFill="1" applyBorder="1" applyAlignment="1" applyProtection="1">
      <alignment horizontal="center"/>
      <protection hidden="1"/>
    </xf>
    <xf numFmtId="0" fontId="3" fillId="4" borderId="1"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0" fillId="2" borderId="0" xfId="0" applyFill="1"/>
    <xf numFmtId="0" fontId="22" fillId="2" borderId="0" xfId="0" applyFont="1" applyFill="1"/>
    <xf numFmtId="0" fontId="4" fillId="2" borderId="0" xfId="1" applyFont="1" applyFill="1" applyBorder="1"/>
    <xf numFmtId="0" fontId="3" fillId="4" borderId="1" xfId="2" applyFont="1" applyFill="1" applyBorder="1" applyAlignment="1" applyProtection="1">
      <alignment horizontal="center" vertical="center" wrapText="1"/>
      <protection hidden="1"/>
    </xf>
    <xf numFmtId="0" fontId="3" fillId="4" borderId="3" xfId="2" applyFont="1" applyFill="1" applyBorder="1" applyAlignment="1" applyProtection="1">
      <alignment horizontal="center" vertical="center" wrapText="1"/>
      <protection hidden="1"/>
    </xf>
    <xf numFmtId="0" fontId="3" fillId="4" borderId="4" xfId="2" applyFont="1" applyFill="1" applyBorder="1" applyAlignment="1" applyProtection="1">
      <alignment horizontal="center" vertical="center" wrapText="1"/>
      <protection hidden="1"/>
    </xf>
    <xf numFmtId="0" fontId="23" fillId="4" borderId="3" xfId="3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right" vertical="center" wrapText="1"/>
      <protection hidden="1"/>
    </xf>
    <xf numFmtId="0" fontId="24" fillId="4" borderId="5"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protection hidden="1"/>
    </xf>
    <xf numFmtId="1" fontId="14" fillId="4" borderId="5" xfId="0" applyNumberFormat="1" applyFont="1" applyFill="1" applyBorder="1" applyAlignment="1" applyProtection="1">
      <alignment horizontal="center" vertical="center" wrapText="1"/>
      <protection hidden="1"/>
    </xf>
    <xf numFmtId="1" fontId="3" fillId="4" borderId="5" xfId="0" applyNumberFormat="1" applyFont="1" applyFill="1" applyBorder="1" applyAlignment="1" applyProtection="1">
      <alignment horizontal="center" vertical="center" wrapText="1"/>
      <protection hidden="1"/>
    </xf>
    <xf numFmtId="0" fontId="22" fillId="0" borderId="0" xfId="0" applyFont="1"/>
    <xf numFmtId="0" fontId="4" fillId="4" borderId="5" xfId="0" applyFont="1" applyFill="1" applyBorder="1" applyAlignment="1" applyProtection="1">
      <alignment horizontal="center" vertical="center" wrapText="1"/>
    </xf>
    <xf numFmtId="0" fontId="4" fillId="4" borderId="5" xfId="0" applyFont="1" applyFill="1" applyBorder="1" applyProtection="1">
      <protection hidden="1"/>
    </xf>
    <xf numFmtId="0" fontId="6" fillId="3" borderId="22" xfId="2" applyFont="1" applyFill="1" applyBorder="1" applyAlignment="1" applyProtection="1">
      <alignment horizontal="center"/>
      <protection hidden="1"/>
    </xf>
    <xf numFmtId="0" fontId="2"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3" xfId="0" applyFont="1" applyFill="1" applyBorder="1" applyAlignment="1" applyProtection="1">
      <alignment horizontal="center" vertical="center" wrapText="1"/>
      <protection hidden="1"/>
    </xf>
    <xf numFmtId="0" fontId="3" fillId="4" borderId="24" xfId="0" applyFont="1" applyFill="1" applyBorder="1" applyAlignment="1" applyProtection="1">
      <alignment horizontal="center" vertical="center" wrapText="1"/>
      <protection hidden="1"/>
    </xf>
    <xf numFmtId="0" fontId="4" fillId="4" borderId="5" xfId="0" applyFont="1" applyFill="1" applyBorder="1" applyAlignment="1" applyProtection="1">
      <alignment vertical="center" wrapText="1"/>
      <protection hidden="1"/>
    </xf>
    <xf numFmtId="0" fontId="4" fillId="2" borderId="26" xfId="0" applyFont="1" applyFill="1" applyBorder="1" applyAlignment="1" applyProtection="1">
      <alignment horizontal="left" vertical="center" wrapText="1"/>
      <protection hidden="1"/>
    </xf>
    <xf numFmtId="0" fontId="3" fillId="4" borderId="27" xfId="0" applyFont="1" applyFill="1" applyBorder="1" applyAlignment="1" applyProtection="1">
      <alignment horizontal="center" vertical="center" wrapText="1"/>
      <protection hidden="1"/>
    </xf>
    <xf numFmtId="0" fontId="4" fillId="4" borderId="0" xfId="0" applyFont="1" applyFill="1" applyProtection="1">
      <protection hidden="1"/>
    </xf>
    <xf numFmtId="0" fontId="3" fillId="4" borderId="28"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0" fillId="0" borderId="0" xfId="0" applyBorder="1"/>
    <xf numFmtId="0" fontId="7" fillId="0" borderId="5" xfId="0" applyFont="1" applyBorder="1" applyAlignment="1">
      <alignment horizontal="justify" vertical="center" wrapText="1"/>
    </xf>
    <xf numFmtId="0" fontId="11" fillId="4" borderId="5" xfId="0" applyFont="1" applyFill="1" applyBorder="1" applyAlignment="1">
      <alignment horizontal="justify" vertical="center"/>
    </xf>
    <xf numFmtId="0" fontId="7" fillId="0" borderId="5" xfId="0" applyFont="1" applyBorder="1" applyAlignment="1">
      <alignment horizontal="left" vertical="center" wrapText="1" indent="2"/>
    </xf>
    <xf numFmtId="0" fontId="28" fillId="0" borderId="0" xfId="0" applyFont="1"/>
    <xf numFmtId="0" fontId="29" fillId="0" borderId="0" xfId="0" applyFont="1" applyAlignment="1">
      <alignment horizontal="justify" vertical="center"/>
    </xf>
    <xf numFmtId="1" fontId="14" fillId="0" borderId="27" xfId="0" applyNumberFormat="1" applyFont="1" applyFill="1" applyBorder="1" applyAlignment="1" applyProtection="1">
      <alignment horizontal="center" vertical="center" wrapText="1"/>
      <protection hidden="1"/>
    </xf>
    <xf numFmtId="0" fontId="4" fillId="0" borderId="27" xfId="0" applyFont="1" applyFill="1" applyBorder="1" applyAlignment="1" applyProtection="1">
      <alignment horizontal="left" vertical="center" wrapText="1"/>
      <protection hidden="1"/>
    </xf>
    <xf numFmtId="0" fontId="6" fillId="3" borderId="7" xfId="2" applyFont="1" applyFill="1" applyBorder="1" applyAlignment="1" applyProtection="1">
      <alignment horizontal="center"/>
      <protection hidden="1"/>
    </xf>
    <xf numFmtId="0" fontId="25" fillId="0" borderId="0" xfId="0" applyFont="1" applyAlignment="1">
      <alignment horizontal="center"/>
    </xf>
    <xf numFmtId="0" fontId="7" fillId="4" borderId="26" xfId="0" applyFont="1" applyFill="1" applyBorder="1"/>
    <xf numFmtId="0" fontId="7" fillId="4" borderId="30" xfId="0" applyFont="1" applyFill="1" applyBorder="1"/>
    <xf numFmtId="0" fontId="11" fillId="4" borderId="30" xfId="0" applyFont="1" applyFill="1" applyBorder="1" applyAlignment="1">
      <alignment wrapText="1"/>
    </xf>
    <xf numFmtId="0" fontId="11" fillId="4" borderId="30" xfId="0" applyFont="1" applyFill="1" applyBorder="1" applyAlignment="1">
      <alignment horizontal="center"/>
    </xf>
    <xf numFmtId="0" fontId="7" fillId="4" borderId="31" xfId="0" applyFont="1" applyFill="1" applyBorder="1"/>
    <xf numFmtId="0" fontId="11" fillId="0" borderId="5" xfId="0" applyFont="1" applyBorder="1"/>
    <xf numFmtId="0" fontId="11" fillId="0" borderId="5" xfId="0" applyFont="1" applyBorder="1" applyAlignment="1">
      <alignment horizontal="center"/>
    </xf>
    <xf numFmtId="0" fontId="7" fillId="0" borderId="5" xfId="0" applyFont="1" applyBorder="1"/>
    <xf numFmtId="0" fontId="7" fillId="4" borderId="5" xfId="0" applyFont="1" applyFill="1" applyBorder="1"/>
    <xf numFmtId="0" fontId="7" fillId="4" borderId="5" xfId="0" applyFont="1" applyFill="1" applyBorder="1" applyAlignment="1">
      <alignment wrapText="1"/>
    </xf>
    <xf numFmtId="0" fontId="11" fillId="4" borderId="5" xfId="0" applyFont="1" applyFill="1" applyBorder="1" applyAlignment="1">
      <alignment horizontal="center"/>
    </xf>
    <xf numFmtId="0" fontId="11" fillId="4" borderId="5" xfId="0" applyFont="1" applyFill="1" applyBorder="1"/>
    <xf numFmtId="0" fontId="11" fillId="0" borderId="5" xfId="0" applyFont="1" applyBorder="1" applyAlignment="1">
      <alignment horizontal="center" vertical="center" wrapText="1"/>
    </xf>
    <xf numFmtId="0" fontId="30" fillId="0" borderId="5" xfId="0" applyFont="1" applyBorder="1" applyAlignment="1">
      <alignment wrapText="1"/>
    </xf>
    <xf numFmtId="0" fontId="31" fillId="0" borderId="5" xfId="0" applyFont="1" applyBorder="1" applyAlignment="1">
      <alignment wrapText="1"/>
    </xf>
    <xf numFmtId="0" fontId="31" fillId="0" borderId="5" xfId="0" applyFont="1" applyBorder="1" applyAlignment="1">
      <alignment horizontal="left" wrapText="1" indent="2"/>
    </xf>
    <xf numFmtId="0" fontId="32" fillId="0" borderId="28" xfId="0" applyFont="1" applyFill="1" applyBorder="1" applyAlignment="1">
      <alignment wrapText="1"/>
    </xf>
    <xf numFmtId="0" fontId="35" fillId="0" borderId="0" xfId="0" applyFont="1"/>
    <xf numFmtId="0" fontId="34" fillId="4" borderId="17" xfId="2" applyFont="1" applyFill="1" applyBorder="1" applyAlignment="1" applyProtection="1">
      <alignment horizontal="center"/>
      <protection hidden="1"/>
    </xf>
    <xf numFmtId="0" fontId="34" fillId="4" borderId="0" xfId="2" applyFont="1" applyFill="1" applyBorder="1" applyAlignment="1" applyProtection="1">
      <alignment horizontal="center"/>
      <protection hidden="1"/>
    </xf>
    <xf numFmtId="0" fontId="34" fillId="4" borderId="18" xfId="2" applyFont="1" applyFill="1" applyBorder="1" applyAlignment="1" applyProtection="1">
      <alignment horizontal="center"/>
      <protection hidden="1"/>
    </xf>
    <xf numFmtId="0" fontId="34" fillId="0" borderId="17" xfId="0" applyFont="1" applyBorder="1" applyAlignment="1" applyProtection="1">
      <alignment horizontal="center"/>
      <protection hidden="1"/>
    </xf>
    <xf numFmtId="0" fontId="37" fillId="0" borderId="0" xfId="0" applyFont="1" applyBorder="1" applyAlignment="1" applyProtection="1">
      <protection hidden="1"/>
    </xf>
    <xf numFmtId="0" fontId="37" fillId="0" borderId="18" xfId="0" applyFont="1" applyBorder="1" applyAlignment="1" applyProtection="1">
      <protection hidden="1"/>
    </xf>
    <xf numFmtId="0" fontId="37" fillId="3" borderId="6" xfId="2" applyFont="1" applyFill="1" applyBorder="1" applyAlignment="1" applyProtection="1">
      <alignment horizontal="center"/>
      <protection hidden="1"/>
    </xf>
    <xf numFmtId="0" fontId="38" fillId="0" borderId="0" xfId="0" applyFont="1" applyFill="1" applyProtection="1">
      <protection hidden="1"/>
    </xf>
    <xf numFmtId="0" fontId="38" fillId="0" borderId="0" xfId="0" applyFont="1" applyBorder="1" applyAlignment="1" applyProtection="1">
      <alignment horizontal="center"/>
      <protection hidden="1"/>
    </xf>
    <xf numFmtId="0" fontId="36" fillId="0" borderId="0" xfId="0" applyFont="1" applyBorder="1" applyAlignment="1" applyProtection="1">
      <alignment vertical="top" wrapText="1"/>
      <protection hidden="1"/>
    </xf>
    <xf numFmtId="0" fontId="37" fillId="3" borderId="7" xfId="2" applyFont="1" applyFill="1" applyBorder="1" applyAlignment="1" applyProtection="1">
      <alignment horizontal="right"/>
      <protection hidden="1"/>
    </xf>
    <xf numFmtId="0" fontId="34" fillId="4" borderId="1" xfId="0" applyFont="1" applyFill="1" applyBorder="1" applyAlignment="1" applyProtection="1">
      <alignment horizontal="center" vertical="center" wrapText="1"/>
      <protection hidden="1"/>
    </xf>
    <xf numFmtId="0" fontId="39" fillId="4" borderId="3" xfId="30" applyFont="1" applyFill="1" applyBorder="1" applyAlignment="1" applyProtection="1">
      <alignment horizontal="center" vertical="center" wrapText="1"/>
      <protection hidden="1"/>
    </xf>
    <xf numFmtId="0" fontId="34" fillId="4" borderId="4" xfId="0" applyFont="1" applyFill="1" applyBorder="1" applyAlignment="1" applyProtection="1">
      <alignment horizontal="center" vertical="center" wrapText="1"/>
      <protection hidden="1"/>
    </xf>
    <xf numFmtId="0" fontId="34" fillId="0" borderId="5" xfId="0" applyFont="1" applyBorder="1" applyAlignment="1" applyProtection="1">
      <alignment horizontal="center" vertical="center" wrapText="1"/>
      <protection hidden="1"/>
    </xf>
    <xf numFmtId="1" fontId="40" fillId="0" borderId="5" xfId="0" applyNumberFormat="1" applyFont="1" applyBorder="1" applyAlignment="1" applyProtection="1">
      <alignment horizontal="center" vertical="center" wrapText="1"/>
      <protection hidden="1"/>
    </xf>
    <xf numFmtId="0" fontId="34" fillId="4" borderId="5"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right" vertical="center" wrapText="1"/>
      <protection hidden="1"/>
    </xf>
    <xf numFmtId="164" fontId="41" fillId="0" borderId="22" xfId="0" applyNumberFormat="1" applyFont="1" applyBorder="1" applyAlignment="1">
      <alignment horizontal="center"/>
    </xf>
    <xf numFmtId="165" fontId="41" fillId="0" borderId="31" xfId="0" applyNumberFormat="1" applyFont="1" applyBorder="1" applyAlignment="1">
      <alignment horizontal="center"/>
    </xf>
    <xf numFmtId="0" fontId="36" fillId="0" borderId="28" xfId="0" applyFont="1" applyFill="1" applyBorder="1" applyAlignment="1">
      <alignment wrapText="1"/>
    </xf>
    <xf numFmtId="0" fontId="34" fillId="0" borderId="5" xfId="0" applyFont="1" applyFill="1" applyBorder="1" applyAlignment="1" applyProtection="1">
      <alignment horizontal="center" vertical="center" wrapText="1"/>
    </xf>
    <xf numFmtId="0" fontId="42" fillId="0" borderId="5" xfId="0" applyFont="1" applyBorder="1" applyAlignment="1" applyProtection="1">
      <alignment horizontal="center" vertical="center" wrapText="1"/>
      <protection locked="0"/>
    </xf>
    <xf numFmtId="0" fontId="36" fillId="0" borderId="5" xfId="0" applyFont="1" applyBorder="1" applyAlignment="1" applyProtection="1">
      <alignment vertical="center" wrapText="1"/>
      <protection locked="0"/>
    </xf>
    <xf numFmtId="0" fontId="36" fillId="0" borderId="28" xfId="0" applyFont="1" applyFill="1" applyBorder="1" applyAlignment="1">
      <alignment horizontal="left" wrapText="1" indent="2"/>
    </xf>
    <xf numFmtId="0" fontId="35" fillId="0" borderId="5" xfId="0" applyFont="1" applyBorder="1"/>
    <xf numFmtId="164" fontId="41" fillId="0" borderId="5" xfId="0" applyNumberFormat="1" applyFont="1" applyBorder="1" applyAlignment="1">
      <alignment horizontal="center"/>
    </xf>
    <xf numFmtId="0" fontId="36" fillId="0" borderId="28" xfId="0" applyFont="1" applyFill="1" applyBorder="1" applyAlignment="1">
      <alignment horizontal="left" wrapText="1"/>
    </xf>
    <xf numFmtId="164" fontId="41" fillId="4" borderId="22" xfId="0" applyNumberFormat="1" applyFont="1" applyFill="1" applyBorder="1" applyAlignment="1">
      <alignment horizontal="center"/>
    </xf>
    <xf numFmtId="165" fontId="41" fillId="4" borderId="31" xfId="0" applyNumberFormat="1" applyFont="1" applyFill="1" applyBorder="1" applyAlignment="1">
      <alignment horizontal="center"/>
    </xf>
    <xf numFmtId="0" fontId="34" fillId="4" borderId="28" xfId="0" applyFont="1" applyFill="1" applyBorder="1" applyAlignment="1">
      <alignment horizontal="left" wrapText="1"/>
    </xf>
    <xf numFmtId="0" fontId="34" fillId="4" borderId="5" xfId="0" applyFont="1" applyFill="1" applyBorder="1" applyAlignment="1" applyProtection="1">
      <alignment horizontal="center" vertical="center" wrapText="1"/>
    </xf>
    <xf numFmtId="0" fontId="35" fillId="4" borderId="5" xfId="0" applyFont="1" applyFill="1" applyBorder="1"/>
    <xf numFmtId="164" fontId="41" fillId="0" borderId="7" xfId="0" applyNumberFormat="1" applyFont="1" applyBorder="1" applyAlignment="1">
      <alignment horizontal="center"/>
    </xf>
    <xf numFmtId="164" fontId="41" fillId="0" borderId="28" xfId="0" applyNumberFormat="1" applyFont="1" applyBorder="1" applyAlignment="1">
      <alignment horizontal="center"/>
    </xf>
    <xf numFmtId="0" fontId="36" fillId="0" borderId="28" xfId="0" applyFont="1" applyFill="1" applyBorder="1" applyAlignment="1">
      <alignment horizontal="left" wrapText="1" indent="1"/>
    </xf>
    <xf numFmtId="0" fontId="36" fillId="0" borderId="0" xfId="0" applyFont="1" applyAlignment="1" applyProtection="1">
      <alignment wrapText="1"/>
      <protection hidden="1"/>
    </xf>
    <xf numFmtId="0" fontId="36" fillId="0" borderId="5" xfId="0" applyFont="1" applyFill="1" applyBorder="1" applyAlignment="1" applyProtection="1">
      <alignment horizontal="left" vertical="center" wrapText="1"/>
      <protection locked="0"/>
    </xf>
    <xf numFmtId="0" fontId="36" fillId="0" borderId="5" xfId="0" applyFont="1" applyFill="1" applyBorder="1" applyAlignment="1" applyProtection="1">
      <alignment horizontal="left" vertical="center" wrapText="1"/>
      <protection hidden="1"/>
    </xf>
    <xf numFmtId="1" fontId="34" fillId="4" borderId="5" xfId="0" applyNumberFormat="1" applyFont="1" applyFill="1" applyBorder="1" applyAlignment="1" applyProtection="1">
      <alignment horizontal="center" vertical="center" wrapText="1"/>
      <protection hidden="1"/>
    </xf>
    <xf numFmtId="0" fontId="44" fillId="0" borderId="0" xfId="0" applyFont="1"/>
    <xf numFmtId="0" fontId="4" fillId="0" borderId="5" xfId="0" applyFont="1" applyFill="1" applyBorder="1" applyAlignment="1">
      <alignment vertical="top" wrapText="1"/>
    </xf>
    <xf numFmtId="0" fontId="4" fillId="0" borderId="5" xfId="0" applyFont="1" applyFill="1" applyBorder="1" applyAlignment="1" applyProtection="1">
      <alignment vertical="center" wrapText="1"/>
      <protection hidden="1"/>
    </xf>
    <xf numFmtId="0" fontId="3" fillId="0" borderId="5" xfId="0" applyFont="1" applyFill="1" applyBorder="1" applyAlignment="1" applyProtection="1">
      <alignment horizontal="center" wrapText="1"/>
      <protection hidden="1"/>
    </xf>
    <xf numFmtId="0" fontId="31" fillId="0" borderId="5" xfId="0" applyFont="1" applyFill="1" applyBorder="1" applyAlignment="1">
      <alignment horizontal="left" wrapText="1" indent="1"/>
    </xf>
    <xf numFmtId="0" fontId="8" fillId="0" borderId="5" xfId="0" applyFont="1" applyFill="1" applyBorder="1" applyAlignment="1" applyProtection="1">
      <alignment horizontal="center" vertical="center" wrapText="1"/>
      <protection locked="0"/>
    </xf>
    <xf numFmtId="0" fontId="7" fillId="4" borderId="5" xfId="0" applyFont="1" applyFill="1" applyBorder="1" applyAlignment="1">
      <alignment horizontal="center"/>
    </xf>
    <xf numFmtId="0" fontId="36" fillId="0" borderId="5" xfId="0" applyFont="1" applyFill="1" applyBorder="1" applyAlignment="1">
      <alignment wrapText="1"/>
    </xf>
    <xf numFmtId="0" fontId="45" fillId="0" borderId="5" xfId="0" applyFont="1" applyBorder="1" applyAlignment="1">
      <alignment horizontal="center"/>
    </xf>
    <xf numFmtId="165" fontId="41" fillId="0" borderId="25" xfId="0" applyNumberFormat="1" applyFont="1" applyBorder="1" applyAlignment="1">
      <alignment horizontal="center"/>
    </xf>
    <xf numFmtId="0" fontId="0" fillId="0" borderId="5" xfId="0" applyFont="1" applyBorder="1"/>
    <xf numFmtId="0" fontId="31" fillId="0" borderId="5" xfId="0" applyFont="1" applyFill="1" applyBorder="1" applyAlignment="1">
      <alignment horizontal="left" wrapText="1" indent="2"/>
    </xf>
    <xf numFmtId="0" fontId="3" fillId="4" borderId="5" xfId="0" applyFont="1" applyFill="1" applyBorder="1" applyAlignment="1" applyProtection="1">
      <alignment horizontal="center" vertical="center" wrapText="1"/>
      <protection hidden="1"/>
    </xf>
    <xf numFmtId="0" fontId="4" fillId="0" borderId="19" xfId="1" applyFont="1" applyBorder="1" applyAlignment="1" applyProtection="1">
      <alignment horizontal="center"/>
      <protection hidden="1"/>
    </xf>
    <xf numFmtId="0" fontId="4" fillId="0" borderId="20" xfId="1" applyFont="1" applyBorder="1" applyAlignment="1" applyProtection="1">
      <alignment horizontal="center"/>
      <protection hidden="1"/>
    </xf>
    <xf numFmtId="0" fontId="4" fillId="0" borderId="21" xfId="1" applyFont="1" applyBorder="1" applyAlignment="1" applyProtection="1">
      <alignment horizontal="center"/>
      <protection hidden="1"/>
    </xf>
    <xf numFmtId="0" fontId="3" fillId="4" borderId="11" xfId="2" applyFont="1" applyFill="1" applyBorder="1" applyAlignment="1" applyProtection="1">
      <alignment horizontal="center" vertical="center" wrapText="1"/>
      <protection hidden="1"/>
    </xf>
    <xf numFmtId="0" fontId="3" fillId="4" borderId="12" xfId="2" applyFont="1" applyFill="1" applyBorder="1" applyAlignment="1" applyProtection="1">
      <alignment horizontal="center" vertical="center" wrapText="1"/>
      <protection hidden="1"/>
    </xf>
    <xf numFmtId="0" fontId="6" fillId="0" borderId="0" xfId="1" applyFont="1" applyBorder="1" applyAlignment="1" applyProtection="1">
      <alignment horizontal="left"/>
      <protection hidden="1"/>
    </xf>
    <xf numFmtId="0" fontId="6" fillId="0" borderId="18" xfId="1" applyFont="1" applyBorder="1" applyAlignment="1" applyProtection="1">
      <alignment horizontal="left"/>
      <protection hidden="1"/>
    </xf>
    <xf numFmtId="0" fontId="3" fillId="3" borderId="13" xfId="2" applyFont="1" applyFill="1" applyBorder="1" applyAlignment="1" applyProtection="1">
      <alignment horizontal="center" vertical="center"/>
      <protection hidden="1"/>
    </xf>
    <xf numFmtId="0" fontId="3" fillId="3" borderId="14" xfId="2" applyFont="1" applyFill="1" applyBorder="1" applyAlignment="1" applyProtection="1">
      <alignment horizontal="center" vertical="center"/>
      <protection hidden="1"/>
    </xf>
    <xf numFmtId="0" fontId="3" fillId="3" borderId="15" xfId="2" applyFont="1" applyFill="1" applyBorder="1" applyAlignment="1" applyProtection="1">
      <alignment horizontal="center" vertical="center"/>
      <protection hidden="1"/>
    </xf>
    <xf numFmtId="0" fontId="5" fillId="3" borderId="13" xfId="2" applyFont="1" applyFill="1" applyBorder="1" applyAlignment="1" applyProtection="1">
      <alignment horizontal="center" vertical="center"/>
      <protection hidden="1"/>
    </xf>
    <xf numFmtId="0" fontId="5" fillId="3" borderId="14" xfId="2" applyFont="1" applyFill="1" applyBorder="1" applyAlignment="1" applyProtection="1">
      <alignment horizontal="center" vertical="center"/>
      <protection hidden="1"/>
    </xf>
    <xf numFmtId="0" fontId="5" fillId="3" borderId="15" xfId="2" applyFont="1" applyFill="1" applyBorder="1" applyAlignment="1" applyProtection="1">
      <alignment horizontal="center" vertical="center"/>
      <protection hidden="1"/>
    </xf>
    <xf numFmtId="0" fontId="4" fillId="0" borderId="1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16" xfId="1" applyFont="1" applyBorder="1" applyAlignment="1" applyProtection="1">
      <alignment horizontal="center"/>
      <protection hidden="1"/>
    </xf>
    <xf numFmtId="0" fontId="6" fillId="0" borderId="0" xfId="0" applyFont="1" applyBorder="1" applyAlignment="1" applyProtection="1">
      <alignment horizontal="left"/>
      <protection hidden="1"/>
    </xf>
    <xf numFmtId="0" fontId="6" fillId="0" borderId="18" xfId="0" applyFont="1" applyBorder="1" applyAlignment="1" applyProtection="1">
      <alignment horizontal="left"/>
      <protection hidden="1"/>
    </xf>
    <xf numFmtId="0" fontId="4" fillId="0" borderId="11" xfId="0" applyFont="1" applyBorder="1" applyAlignment="1" applyProtection="1">
      <alignment horizontal="center"/>
      <protection hidden="1"/>
    </xf>
    <xf numFmtId="0" fontId="4" fillId="0" borderId="2" xfId="0" applyFont="1" applyBorder="1" applyAlignment="1" applyProtection="1">
      <alignment horizontal="center"/>
      <protection hidden="1"/>
    </xf>
    <xf numFmtId="0" fontId="4" fillId="0" borderId="16" xfId="0" applyFont="1" applyBorder="1" applyAlignment="1" applyProtection="1">
      <alignment horizontal="center"/>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4" fillId="0" borderId="19"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21" xfId="0" applyFont="1" applyBorder="1" applyAlignment="1" applyProtection="1">
      <alignment horizontal="center"/>
      <protection hidden="1"/>
    </xf>
    <xf numFmtId="0" fontId="3" fillId="4" borderId="5" xfId="0" applyFont="1" applyFill="1" applyBorder="1" applyAlignment="1" applyProtection="1">
      <alignment horizontal="center" vertical="center" wrapText="1"/>
      <protection hidden="1"/>
    </xf>
    <xf numFmtId="0" fontId="26" fillId="3" borderId="13" xfId="2" applyFont="1" applyFill="1" applyBorder="1" applyAlignment="1" applyProtection="1">
      <alignment horizontal="center" vertical="center"/>
      <protection hidden="1"/>
    </xf>
    <xf numFmtId="0" fontId="26" fillId="3" borderId="14" xfId="2" applyFont="1" applyFill="1" applyBorder="1" applyAlignment="1" applyProtection="1">
      <alignment horizontal="center" vertical="center"/>
      <protection hidden="1"/>
    </xf>
    <xf numFmtId="0" fontId="26" fillId="3" borderId="15" xfId="2" applyFont="1" applyFill="1" applyBorder="1" applyAlignment="1" applyProtection="1">
      <alignment horizontal="center" vertical="center"/>
      <protection hidden="1"/>
    </xf>
    <xf numFmtId="0" fontId="34" fillId="4" borderId="11" xfId="0" applyFont="1" applyFill="1" applyBorder="1" applyAlignment="1" applyProtection="1">
      <alignment horizontal="center" vertical="center" wrapText="1"/>
      <protection hidden="1"/>
    </xf>
    <xf numFmtId="0" fontId="34" fillId="4" borderId="12" xfId="0" applyFont="1" applyFill="1" applyBorder="1" applyAlignment="1" applyProtection="1">
      <alignment horizontal="center" vertical="center" wrapText="1"/>
      <protection hidden="1"/>
    </xf>
    <xf numFmtId="0" fontId="33" fillId="3" borderId="13" xfId="2" applyFont="1" applyFill="1" applyBorder="1" applyAlignment="1" applyProtection="1">
      <alignment horizontal="center" vertical="center"/>
      <protection hidden="1"/>
    </xf>
    <xf numFmtId="0" fontId="33" fillId="3" borderId="14" xfId="2" applyFont="1" applyFill="1" applyBorder="1" applyAlignment="1" applyProtection="1">
      <alignment horizontal="center" vertical="center"/>
      <protection hidden="1"/>
    </xf>
    <xf numFmtId="0" fontId="33" fillId="3" borderId="15" xfId="2" applyFont="1" applyFill="1" applyBorder="1" applyAlignment="1" applyProtection="1">
      <alignment horizontal="center" vertical="center"/>
      <protection hidden="1"/>
    </xf>
    <xf numFmtId="0" fontId="34" fillId="3" borderId="13" xfId="2" applyFont="1" applyFill="1" applyBorder="1" applyAlignment="1" applyProtection="1">
      <alignment horizontal="center" vertical="center"/>
      <protection hidden="1"/>
    </xf>
    <xf numFmtId="0" fontId="34" fillId="3" borderId="14" xfId="2" applyFont="1" applyFill="1" applyBorder="1" applyAlignment="1" applyProtection="1">
      <alignment horizontal="center" vertical="center"/>
      <protection hidden="1"/>
    </xf>
    <xf numFmtId="0" fontId="34" fillId="3" borderId="15" xfId="2" applyFont="1" applyFill="1" applyBorder="1" applyAlignment="1" applyProtection="1">
      <alignment horizontal="center" vertical="center"/>
      <protection hidden="1"/>
    </xf>
    <xf numFmtId="0" fontId="36" fillId="0" borderId="11" xfId="0" applyFont="1" applyBorder="1" applyAlignment="1" applyProtection="1">
      <alignment horizontal="center"/>
      <protection hidden="1"/>
    </xf>
    <xf numFmtId="0" fontId="36" fillId="0" borderId="2" xfId="0" applyFont="1" applyBorder="1" applyAlignment="1" applyProtection="1">
      <alignment horizontal="center"/>
      <protection hidden="1"/>
    </xf>
    <xf numFmtId="0" fontId="36" fillId="0" borderId="16" xfId="0" applyFont="1" applyBorder="1" applyAlignment="1" applyProtection="1">
      <alignment horizontal="center"/>
      <protection hidden="1"/>
    </xf>
    <xf numFmtId="0" fontId="37" fillId="0" borderId="0" xfId="0" applyFont="1" applyBorder="1" applyAlignment="1" applyProtection="1">
      <alignment horizontal="left"/>
      <protection hidden="1"/>
    </xf>
    <xf numFmtId="0" fontId="37" fillId="0" borderId="18" xfId="0" applyFont="1" applyBorder="1" applyAlignment="1" applyProtection="1">
      <alignment horizontal="left"/>
      <protection hidden="1"/>
    </xf>
    <xf numFmtId="0" fontId="36" fillId="0" borderId="19" xfId="0" applyFont="1" applyBorder="1" applyAlignment="1" applyProtection="1">
      <alignment horizontal="center"/>
      <protection hidden="1"/>
    </xf>
    <xf numFmtId="0" fontId="36" fillId="0" borderId="20" xfId="0" applyFont="1" applyBorder="1" applyAlignment="1" applyProtection="1">
      <alignment horizontal="center"/>
      <protection hidden="1"/>
    </xf>
    <xf numFmtId="0" fontId="36" fillId="0" borderId="21" xfId="0" applyFont="1" applyBorder="1" applyAlignment="1" applyProtection="1">
      <alignment horizontal="center"/>
      <protection hidden="1"/>
    </xf>
  </cellXfs>
  <cellStyles count="31">
    <cellStyle name="Comma 2" xfId="22" xr:uid="{00000000-0005-0000-0000-000000000000}"/>
    <cellStyle name="Currency 2" xfId="5" xr:uid="{00000000-0005-0000-0000-000001000000}"/>
    <cellStyle name="Currency 2 2" xfId="23" xr:uid="{00000000-0005-0000-0000-000002000000}"/>
    <cellStyle name="Hyperlink" xfId="30" builtinId="8"/>
    <cellStyle name="Normal" xfId="0" builtinId="0"/>
    <cellStyle name="Normal 10" xfId="10" xr:uid="{00000000-0005-0000-0000-000005000000}"/>
    <cellStyle name="Normal 17" xfId="13" xr:uid="{00000000-0005-0000-0000-000006000000}"/>
    <cellStyle name="Normal 2" xfId="2" xr:uid="{00000000-0005-0000-0000-000007000000}"/>
    <cellStyle name="Normal 2 5" xfId="24" xr:uid="{00000000-0005-0000-0000-000008000000}"/>
    <cellStyle name="Normal 3" xfId="1" xr:uid="{00000000-0005-0000-0000-000009000000}"/>
    <cellStyle name="Normal 3 2" xfId="25" xr:uid="{00000000-0005-0000-0000-00000A000000}"/>
    <cellStyle name="Normal 33" xfId="20" xr:uid="{00000000-0005-0000-0000-00000B000000}"/>
    <cellStyle name="Normal 34" xfId="16" xr:uid="{00000000-0005-0000-0000-00000C000000}"/>
    <cellStyle name="Normal 4" xfId="4" xr:uid="{00000000-0005-0000-0000-00000D000000}"/>
    <cellStyle name="Normal 4 2" xfId="26" xr:uid="{00000000-0005-0000-0000-00000E000000}"/>
    <cellStyle name="Normal 44" xfId="15" xr:uid="{00000000-0005-0000-0000-00000F000000}"/>
    <cellStyle name="Normal 45" xfId="19" xr:uid="{00000000-0005-0000-0000-000010000000}"/>
    <cellStyle name="Normal 46" xfId="7" xr:uid="{00000000-0005-0000-0000-000011000000}"/>
    <cellStyle name="Normal 5" xfId="6" xr:uid="{00000000-0005-0000-0000-000012000000}"/>
    <cellStyle name="Normal 52" xfId="21" xr:uid="{00000000-0005-0000-0000-000013000000}"/>
    <cellStyle name="Normal 6" xfId="27" xr:uid="{00000000-0005-0000-0000-000014000000}"/>
    <cellStyle name="Normal 60" xfId="8" xr:uid="{00000000-0005-0000-0000-000015000000}"/>
    <cellStyle name="Normal 63" xfId="9" xr:uid="{00000000-0005-0000-0000-000016000000}"/>
    <cellStyle name="Normal 7" xfId="28" xr:uid="{00000000-0005-0000-0000-000017000000}"/>
    <cellStyle name="Normal 8" xfId="29" xr:uid="{00000000-0005-0000-0000-000018000000}"/>
    <cellStyle name="Normal 88" xfId="11" xr:uid="{00000000-0005-0000-0000-000019000000}"/>
    <cellStyle name="Normal 90" xfId="17" xr:uid="{00000000-0005-0000-0000-00001A000000}"/>
    <cellStyle name="Normal 92" xfId="12" xr:uid="{00000000-0005-0000-0000-00001B000000}"/>
    <cellStyle name="Normal 94" xfId="18" xr:uid="{00000000-0005-0000-0000-00001C000000}"/>
    <cellStyle name="Normal 97" xfId="14" xr:uid="{00000000-0005-0000-0000-00001D000000}"/>
    <cellStyle name="Percent 2" xfId="3" xr:uid="{00000000-0005-0000-0000-00001E000000}"/>
  </cellStyles>
  <dxfs count="603">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color theme="0"/>
      </font>
      <fill>
        <patternFill>
          <bgColor rgb="FFFF0000"/>
        </patternFill>
      </fill>
    </dxf>
    <dxf>
      <fill>
        <patternFill>
          <bgColor theme="6"/>
        </patternFill>
      </fill>
    </dxf>
    <dxf>
      <font>
        <b/>
        <i val="0"/>
        <strike val="0"/>
      </font>
      <fill>
        <patternFill>
          <bgColor theme="3" tint="0.79998168889431442"/>
        </patternFill>
      </fill>
    </dxf>
    <dxf>
      <font>
        <b/>
        <i/>
        <strike val="0"/>
        <u val="none"/>
        <color theme="0"/>
      </font>
      <numFmt numFmtId="0" formatCode="General"/>
      <fill>
        <patternFill>
          <bgColor theme="3"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Business%20Liasion\Land\PW\Billing%20Systems%20RFP\PW%20Utility%20Billing\APPENDIX%20A%20-%20Utility%20Billing%20Technical%20and%20Functional%20Response%20Matrix%202016-0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
      <sheetName val="Real Prop Tax Billing &amp; Collect"/>
      <sheetName val="Definitions"/>
      <sheetName val="User Interface"/>
      <sheetName val="Integrations"/>
      <sheetName val="Security"/>
      <sheetName val="General System Requirements"/>
      <sheetName val="Utility Billing"/>
      <sheetName val="Cashiering"/>
      <sheetName val="Reports &amp; Queries"/>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A11" t="str">
            <v>Y</v>
          </cell>
        </row>
        <row r="12">
          <cell r="A12" t="str">
            <v>F</v>
          </cell>
        </row>
        <row r="13">
          <cell r="A13" t="str">
            <v>T</v>
          </cell>
        </row>
        <row r="14">
          <cell r="A14" t="str">
            <v>M</v>
          </cell>
        </row>
        <row r="15">
          <cell r="A15" t="str">
            <v>I</v>
          </cell>
        </row>
        <row r="16">
          <cell r="A16" t="str">
            <v>R</v>
          </cell>
        </row>
        <row r="17">
          <cell r="A17" t="str">
            <v>N</v>
          </cell>
        </row>
        <row r="18">
          <cell r="A18" t="str">
            <v>N/A</v>
          </cell>
        </row>
        <row r="22">
          <cell r="A22" t="str">
            <v>N/A</v>
          </cell>
        </row>
        <row r="23">
          <cell r="A23">
            <v>3</v>
          </cell>
        </row>
        <row r="24">
          <cell r="A24">
            <v>2</v>
          </cell>
        </row>
        <row r="25">
          <cell r="A25">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topLeftCell="A13" workbookViewId="0">
      <selection activeCell="B66" sqref="B15:B66"/>
    </sheetView>
  </sheetViews>
  <sheetFormatPr defaultRowHeight="15"/>
  <cols>
    <col min="3" max="3" width="66.28515625" customWidth="1"/>
    <col min="4" max="4" width="14.42578125" bestFit="1" customWidth="1"/>
    <col min="5" max="5" width="18" bestFit="1" customWidth="1"/>
    <col min="6" max="6" width="51.140625" customWidth="1"/>
  </cols>
  <sheetData>
    <row r="1" spans="1:7" s="73" customFormat="1" ht="28.5" thickBot="1">
      <c r="A1" s="194" t="s">
        <v>67</v>
      </c>
      <c r="B1" s="195"/>
      <c r="C1" s="196"/>
      <c r="D1" s="191" t="s">
        <v>68</v>
      </c>
      <c r="E1" s="192"/>
      <c r="F1" s="193"/>
      <c r="G1" s="75"/>
    </row>
    <row r="2" spans="1:7">
      <c r="A2" s="197"/>
      <c r="B2" s="198"/>
      <c r="C2" s="199"/>
      <c r="D2" s="67" t="s">
        <v>0</v>
      </c>
      <c r="E2" s="68" t="s">
        <v>1</v>
      </c>
      <c r="F2" s="69" t="s">
        <v>2</v>
      </c>
      <c r="G2" s="1"/>
    </row>
    <row r="3" spans="1:7" ht="15.75">
      <c r="A3" s="2" t="s">
        <v>3</v>
      </c>
      <c r="B3" s="189" t="s">
        <v>4</v>
      </c>
      <c r="C3" s="190"/>
      <c r="D3" s="65" t="s">
        <v>3</v>
      </c>
      <c r="E3" s="179">
        <f>COUNTIF(E14:E66,"Y")</f>
        <v>0</v>
      </c>
      <c r="F3" s="3">
        <f>E3/$E$12</f>
        <v>0</v>
      </c>
      <c r="G3" s="1"/>
    </row>
    <row r="4" spans="1:7" ht="15.75">
      <c r="A4" s="2" t="s">
        <v>5</v>
      </c>
      <c r="B4" s="189" t="s">
        <v>6</v>
      </c>
      <c r="C4" s="190"/>
      <c r="D4" s="65" t="s">
        <v>5</v>
      </c>
      <c r="E4" s="179">
        <f>COUNTIF(E14:E66,"F")</f>
        <v>0</v>
      </c>
      <c r="F4" s="3">
        <f t="shared" ref="F4:F11" si="0">E4/$E$12</f>
        <v>0</v>
      </c>
      <c r="G4" s="1"/>
    </row>
    <row r="5" spans="1:7" ht="15.75">
      <c r="A5" s="2" t="s">
        <v>7</v>
      </c>
      <c r="B5" s="189" t="s">
        <v>8</v>
      </c>
      <c r="C5" s="190"/>
      <c r="D5" s="65" t="s">
        <v>7</v>
      </c>
      <c r="E5" s="179">
        <f>COUNTIF(E14:E66,"T")</f>
        <v>0</v>
      </c>
      <c r="F5" s="3">
        <f t="shared" si="0"/>
        <v>0</v>
      </c>
      <c r="G5" s="1"/>
    </row>
    <row r="6" spans="1:7" ht="15.75">
      <c r="A6" s="2" t="s">
        <v>9</v>
      </c>
      <c r="B6" s="189" t="s">
        <v>10</v>
      </c>
      <c r="C6" s="190"/>
      <c r="D6" s="65" t="s">
        <v>9</v>
      </c>
      <c r="E6" s="179">
        <f>COUNTIF(E14:E66,"M")</f>
        <v>0</v>
      </c>
      <c r="F6" s="3">
        <f t="shared" si="0"/>
        <v>0</v>
      </c>
      <c r="G6" s="1"/>
    </row>
    <row r="7" spans="1:7" ht="15.75">
      <c r="A7" s="2" t="s">
        <v>11</v>
      </c>
      <c r="B7" s="189" t="s">
        <v>12</v>
      </c>
      <c r="C7" s="190"/>
      <c r="D7" s="65" t="s">
        <v>11</v>
      </c>
      <c r="E7" s="179">
        <f>COUNTIF(E14:E66,"I")</f>
        <v>0</v>
      </c>
      <c r="F7" s="3">
        <f t="shared" si="0"/>
        <v>0</v>
      </c>
      <c r="G7" s="1"/>
    </row>
    <row r="8" spans="1:7" ht="15.75">
      <c r="A8" s="2" t="s">
        <v>13</v>
      </c>
      <c r="B8" s="189" t="s">
        <v>14</v>
      </c>
      <c r="C8" s="190"/>
      <c r="D8" s="65" t="s">
        <v>13</v>
      </c>
      <c r="E8" s="179">
        <f>COUNTIF(E14:E66,"R")</f>
        <v>0</v>
      </c>
      <c r="F8" s="3">
        <f t="shared" si="0"/>
        <v>0</v>
      </c>
      <c r="G8" s="1"/>
    </row>
    <row r="9" spans="1:7" ht="15.75">
      <c r="A9" s="2" t="s">
        <v>15</v>
      </c>
      <c r="B9" s="189" t="s">
        <v>16</v>
      </c>
      <c r="C9" s="190"/>
      <c r="D9" s="65" t="s">
        <v>15</v>
      </c>
      <c r="E9" s="179">
        <f>COUNTIF(E14:E66,"N")</f>
        <v>0</v>
      </c>
      <c r="F9" s="3">
        <f t="shared" si="0"/>
        <v>0</v>
      </c>
      <c r="G9" s="1"/>
    </row>
    <row r="10" spans="1:7" ht="15.75">
      <c r="A10" s="2" t="s">
        <v>17</v>
      </c>
      <c r="B10" s="189" t="s">
        <v>18</v>
      </c>
      <c r="C10" s="190"/>
      <c r="D10" s="65" t="s">
        <v>17</v>
      </c>
      <c r="E10" s="179">
        <f>COUNTIF(E14:E66,"N/A")</f>
        <v>0</v>
      </c>
      <c r="F10" s="3">
        <f t="shared" si="0"/>
        <v>0</v>
      </c>
      <c r="G10" s="1"/>
    </row>
    <row r="11" spans="1:7" ht="16.5" thickBot="1">
      <c r="A11" s="184"/>
      <c r="B11" s="185"/>
      <c r="C11" s="186"/>
      <c r="D11" s="65" t="s">
        <v>19</v>
      </c>
      <c r="E11" s="179">
        <f>E12-SUM(E3:E10)</f>
        <v>52</v>
      </c>
      <c r="F11" s="3">
        <f t="shared" si="0"/>
        <v>1</v>
      </c>
      <c r="G11" s="1"/>
    </row>
    <row r="12" spans="1:7" ht="15.75" thickBot="1">
      <c r="A12" s="4"/>
      <c r="B12" s="5"/>
      <c r="C12" s="6"/>
      <c r="D12" s="66" t="s">
        <v>20</v>
      </c>
      <c r="E12" s="7">
        <v>52</v>
      </c>
      <c r="F12" s="8">
        <v>1</v>
      </c>
      <c r="G12" s="1"/>
    </row>
    <row r="13" spans="1:7" ht="15.75" thickBot="1"/>
    <row r="14" spans="1:7" s="73" customFormat="1" ht="90">
      <c r="A14" s="187" t="s">
        <v>21</v>
      </c>
      <c r="B14" s="188"/>
      <c r="C14" s="76" t="s">
        <v>76</v>
      </c>
      <c r="D14" s="79" t="s">
        <v>521</v>
      </c>
      <c r="E14" s="77" t="s">
        <v>617</v>
      </c>
      <c r="F14" s="78" t="s">
        <v>372</v>
      </c>
    </row>
    <row r="15" spans="1:7" ht="44.45" customHeight="1">
      <c r="A15" s="12" t="s">
        <v>66</v>
      </c>
      <c r="B15" s="13">
        <v>1</v>
      </c>
      <c r="C15" s="14" t="s">
        <v>26</v>
      </c>
      <c r="D15" s="15">
        <v>3</v>
      </c>
      <c r="E15" s="11"/>
      <c r="F15" s="10"/>
    </row>
    <row r="16" spans="1:7" ht="28.5">
      <c r="A16" s="12" t="s">
        <v>66</v>
      </c>
      <c r="B16" s="13">
        <v>2</v>
      </c>
      <c r="C16" s="14" t="s">
        <v>25</v>
      </c>
      <c r="D16" s="15">
        <v>3</v>
      </c>
      <c r="E16" s="11"/>
      <c r="F16" s="9"/>
    </row>
    <row r="17" spans="1:6" ht="28.5">
      <c r="A17" s="12" t="s">
        <v>66</v>
      </c>
      <c r="B17" s="13">
        <v>3</v>
      </c>
      <c r="C17" s="14" t="s">
        <v>24</v>
      </c>
      <c r="D17" s="15">
        <v>3</v>
      </c>
      <c r="E17" s="11"/>
      <c r="F17" s="9"/>
    </row>
    <row r="18" spans="1:6" ht="42.75">
      <c r="A18" s="12" t="s">
        <v>66</v>
      </c>
      <c r="B18" s="13">
        <v>4</v>
      </c>
      <c r="C18" s="14" t="s">
        <v>27</v>
      </c>
      <c r="D18" s="15">
        <v>3</v>
      </c>
      <c r="E18" s="11"/>
      <c r="F18" s="9"/>
    </row>
    <row r="19" spans="1:6" ht="42.75">
      <c r="A19" s="12" t="s">
        <v>66</v>
      </c>
      <c r="B19" s="13">
        <v>5</v>
      </c>
      <c r="C19" s="14" t="s">
        <v>28</v>
      </c>
      <c r="D19" s="15">
        <v>3</v>
      </c>
      <c r="E19" s="11" t="s">
        <v>22</v>
      </c>
      <c r="F19" s="9"/>
    </row>
    <row r="20" spans="1:6" ht="28.5">
      <c r="A20" s="12" t="s">
        <v>66</v>
      </c>
      <c r="B20" s="13">
        <v>6</v>
      </c>
      <c r="C20" s="14" t="s">
        <v>29</v>
      </c>
      <c r="D20" s="15">
        <v>3</v>
      </c>
      <c r="E20" s="11" t="s">
        <v>22</v>
      </c>
      <c r="F20" s="9"/>
    </row>
    <row r="21" spans="1:6" ht="28.5">
      <c r="A21" s="12" t="s">
        <v>66</v>
      </c>
      <c r="B21" s="13">
        <v>7</v>
      </c>
      <c r="C21" s="14" t="s">
        <v>30</v>
      </c>
      <c r="D21" s="15">
        <v>3</v>
      </c>
      <c r="E21" s="11" t="s">
        <v>22</v>
      </c>
      <c r="F21" s="9"/>
    </row>
    <row r="22" spans="1:6" ht="28.5">
      <c r="A22" s="12" t="s">
        <v>66</v>
      </c>
      <c r="B22" s="13">
        <v>8</v>
      </c>
      <c r="C22" s="14" t="s">
        <v>31</v>
      </c>
      <c r="D22" s="15">
        <v>3</v>
      </c>
      <c r="E22" s="11" t="s">
        <v>22</v>
      </c>
      <c r="F22" s="9"/>
    </row>
    <row r="23" spans="1:6" ht="28.5">
      <c r="A23" s="12" t="s">
        <v>66</v>
      </c>
      <c r="B23" s="13">
        <v>9</v>
      </c>
      <c r="C23" s="14" t="s">
        <v>32</v>
      </c>
      <c r="D23" s="15">
        <v>3</v>
      </c>
      <c r="E23" s="11" t="s">
        <v>22</v>
      </c>
      <c r="F23" s="9"/>
    </row>
    <row r="24" spans="1:6" ht="28.5">
      <c r="A24" s="12" t="s">
        <v>66</v>
      </c>
      <c r="B24" s="13">
        <v>10</v>
      </c>
      <c r="C24" s="14" t="s">
        <v>33</v>
      </c>
      <c r="D24" s="15">
        <v>3</v>
      </c>
      <c r="E24" s="11" t="s">
        <v>22</v>
      </c>
      <c r="F24" s="9"/>
    </row>
    <row r="25" spans="1:6" ht="28.5">
      <c r="A25" s="12" t="s">
        <v>66</v>
      </c>
      <c r="B25" s="13">
        <v>11</v>
      </c>
      <c r="C25" s="14" t="s">
        <v>34</v>
      </c>
      <c r="D25" s="15">
        <v>3</v>
      </c>
      <c r="E25" s="11" t="s">
        <v>22</v>
      </c>
      <c r="F25" s="9"/>
    </row>
    <row r="26" spans="1:6" ht="28.5">
      <c r="A26" s="12" t="s">
        <v>66</v>
      </c>
      <c r="B26" s="13">
        <v>12</v>
      </c>
      <c r="C26" s="18" t="s">
        <v>35</v>
      </c>
      <c r="D26" s="15">
        <v>3</v>
      </c>
      <c r="E26" s="16"/>
      <c r="F26" s="16"/>
    </row>
    <row r="27" spans="1:6" ht="28.5">
      <c r="A27" s="12" t="s">
        <v>66</v>
      </c>
      <c r="B27" s="13">
        <v>13</v>
      </c>
      <c r="C27" s="14" t="s">
        <v>36</v>
      </c>
      <c r="D27" s="15">
        <v>3</v>
      </c>
      <c r="E27" s="11" t="s">
        <v>22</v>
      </c>
      <c r="F27" s="9"/>
    </row>
    <row r="28" spans="1:6" ht="42.75">
      <c r="A28" s="12" t="s">
        <v>66</v>
      </c>
      <c r="B28" s="13">
        <v>14</v>
      </c>
      <c r="C28" s="14" t="s">
        <v>37</v>
      </c>
      <c r="D28" s="15">
        <v>3</v>
      </c>
      <c r="E28" s="11" t="s">
        <v>22</v>
      </c>
      <c r="F28" s="9"/>
    </row>
    <row r="29" spans="1:6" ht="15.75">
      <c r="A29" s="12" t="s">
        <v>66</v>
      </c>
      <c r="B29" s="13">
        <v>15</v>
      </c>
      <c r="C29" s="14" t="s">
        <v>38</v>
      </c>
      <c r="D29" s="15">
        <v>3</v>
      </c>
      <c r="E29" s="11" t="s">
        <v>22</v>
      </c>
      <c r="F29" s="9"/>
    </row>
    <row r="30" spans="1:6" ht="28.5">
      <c r="A30" s="12" t="s">
        <v>66</v>
      </c>
      <c r="B30" s="13">
        <v>16</v>
      </c>
      <c r="C30" s="14" t="s">
        <v>39</v>
      </c>
      <c r="D30" s="15">
        <v>3</v>
      </c>
      <c r="E30" s="11" t="s">
        <v>22</v>
      </c>
      <c r="F30" s="9"/>
    </row>
    <row r="31" spans="1:6" ht="15.75">
      <c r="A31" s="12" t="s">
        <v>66</v>
      </c>
      <c r="B31" s="13">
        <v>17</v>
      </c>
      <c r="C31" s="14" t="s">
        <v>40</v>
      </c>
      <c r="D31" s="15">
        <v>3</v>
      </c>
      <c r="E31" s="11" t="s">
        <v>22</v>
      </c>
      <c r="F31" s="9"/>
    </row>
    <row r="32" spans="1:6" ht="15.75">
      <c r="A32" s="12" t="s">
        <v>66</v>
      </c>
      <c r="B32" s="13">
        <v>18</v>
      </c>
      <c r="C32" s="14" t="s">
        <v>41</v>
      </c>
      <c r="D32" s="15">
        <v>3</v>
      </c>
      <c r="E32" s="11" t="s">
        <v>22</v>
      </c>
      <c r="F32" s="9"/>
    </row>
    <row r="33" spans="1:6" ht="28.5">
      <c r="A33" s="12" t="s">
        <v>66</v>
      </c>
      <c r="B33" s="13">
        <v>19</v>
      </c>
      <c r="C33" s="14" t="s">
        <v>42</v>
      </c>
      <c r="D33" s="15">
        <v>3</v>
      </c>
      <c r="E33" s="11" t="s">
        <v>22</v>
      </c>
      <c r="F33" s="9"/>
    </row>
    <row r="34" spans="1:6" ht="28.5">
      <c r="A34" s="12" t="s">
        <v>66</v>
      </c>
      <c r="B34" s="13">
        <v>20</v>
      </c>
      <c r="C34" s="14" t="s">
        <v>43</v>
      </c>
      <c r="D34" s="15">
        <v>3</v>
      </c>
      <c r="E34" s="11" t="s">
        <v>22</v>
      </c>
      <c r="F34" s="9"/>
    </row>
    <row r="35" spans="1:6" ht="28.5">
      <c r="A35" s="12" t="s">
        <v>66</v>
      </c>
      <c r="B35" s="13">
        <v>21</v>
      </c>
      <c r="C35" s="14" t="s">
        <v>44</v>
      </c>
      <c r="D35" s="15">
        <v>3</v>
      </c>
      <c r="E35" s="11" t="s">
        <v>22</v>
      </c>
      <c r="F35" s="9"/>
    </row>
    <row r="36" spans="1:6" ht="28.5">
      <c r="A36" s="12" t="s">
        <v>66</v>
      </c>
      <c r="B36" s="13">
        <v>22</v>
      </c>
      <c r="C36" s="14" t="s">
        <v>45</v>
      </c>
      <c r="D36" s="15">
        <v>3</v>
      </c>
      <c r="E36" s="11" t="s">
        <v>22</v>
      </c>
      <c r="F36" s="9"/>
    </row>
    <row r="37" spans="1:6" ht="28.5">
      <c r="A37" s="12" t="s">
        <v>66</v>
      </c>
      <c r="B37" s="13">
        <v>23</v>
      </c>
      <c r="C37" s="14" t="s">
        <v>46</v>
      </c>
      <c r="D37" s="15">
        <v>3</v>
      </c>
      <c r="E37" s="11" t="s">
        <v>22</v>
      </c>
      <c r="F37" s="9"/>
    </row>
    <row r="38" spans="1:6" ht="28.5">
      <c r="A38" s="12" t="s">
        <v>66</v>
      </c>
      <c r="B38" s="13">
        <v>24</v>
      </c>
      <c r="C38" s="14" t="s">
        <v>47</v>
      </c>
      <c r="D38" s="15">
        <v>3</v>
      </c>
      <c r="E38" s="11" t="s">
        <v>22</v>
      </c>
      <c r="F38" s="9"/>
    </row>
    <row r="39" spans="1:6" ht="28.5">
      <c r="A39" s="12" t="s">
        <v>66</v>
      </c>
      <c r="B39" s="13">
        <v>25</v>
      </c>
      <c r="C39" s="14" t="s">
        <v>48</v>
      </c>
      <c r="D39" s="15">
        <v>3</v>
      </c>
      <c r="E39" s="11" t="s">
        <v>22</v>
      </c>
      <c r="F39" s="9"/>
    </row>
    <row r="40" spans="1:6" ht="28.5">
      <c r="A40" s="12" t="s">
        <v>66</v>
      </c>
      <c r="B40" s="13">
        <v>26</v>
      </c>
      <c r="C40" s="14" t="s">
        <v>49</v>
      </c>
      <c r="D40" s="15">
        <v>3</v>
      </c>
      <c r="E40" s="11" t="s">
        <v>22</v>
      </c>
      <c r="F40" s="9"/>
    </row>
    <row r="41" spans="1:6" ht="15.75">
      <c r="A41" s="12" t="s">
        <v>66</v>
      </c>
      <c r="B41" s="13">
        <v>27</v>
      </c>
      <c r="C41" s="14" t="s">
        <v>50</v>
      </c>
      <c r="D41" s="15">
        <v>3</v>
      </c>
      <c r="E41" s="11" t="s">
        <v>22</v>
      </c>
      <c r="F41" s="9"/>
    </row>
    <row r="42" spans="1:6" ht="15.75">
      <c r="A42" s="12" t="s">
        <v>66</v>
      </c>
      <c r="B42" s="13">
        <v>28</v>
      </c>
      <c r="C42" s="14" t="s">
        <v>53</v>
      </c>
      <c r="D42" s="15">
        <v>3</v>
      </c>
      <c r="E42" s="11" t="s">
        <v>22</v>
      </c>
      <c r="F42" s="9"/>
    </row>
    <row r="43" spans="1:6" ht="15.75">
      <c r="A43" s="12" t="s">
        <v>66</v>
      </c>
      <c r="B43" s="13">
        <v>29</v>
      </c>
      <c r="C43" s="14" t="s">
        <v>51</v>
      </c>
      <c r="D43" s="15">
        <v>3</v>
      </c>
      <c r="E43" s="11" t="s">
        <v>22</v>
      </c>
      <c r="F43" s="9"/>
    </row>
    <row r="44" spans="1:6" ht="28.5">
      <c r="A44" s="12" t="s">
        <v>66</v>
      </c>
      <c r="B44" s="13">
        <v>30</v>
      </c>
      <c r="C44" s="14" t="s">
        <v>52</v>
      </c>
      <c r="D44" s="15">
        <v>3</v>
      </c>
      <c r="E44" s="11" t="s">
        <v>22</v>
      </c>
      <c r="F44" s="9"/>
    </row>
    <row r="45" spans="1:6" ht="28.5">
      <c r="A45" s="12" t="s">
        <v>66</v>
      </c>
      <c r="B45" s="13">
        <v>31</v>
      </c>
      <c r="C45" s="14" t="s">
        <v>54</v>
      </c>
      <c r="D45" s="15">
        <v>3</v>
      </c>
      <c r="E45" s="11" t="s">
        <v>22</v>
      </c>
      <c r="F45" s="9"/>
    </row>
    <row r="46" spans="1:6" ht="28.5">
      <c r="A46" s="12" t="s">
        <v>66</v>
      </c>
      <c r="B46" s="13">
        <v>32</v>
      </c>
      <c r="C46" s="14" t="s">
        <v>55</v>
      </c>
      <c r="D46" s="15">
        <v>2</v>
      </c>
      <c r="E46" s="11" t="s">
        <v>22</v>
      </c>
      <c r="F46" s="9"/>
    </row>
    <row r="47" spans="1:6" ht="28.5">
      <c r="A47" s="12" t="s">
        <v>66</v>
      </c>
      <c r="B47" s="13">
        <v>33</v>
      </c>
      <c r="C47" s="14" t="s">
        <v>56</v>
      </c>
      <c r="D47" s="15">
        <v>3</v>
      </c>
      <c r="E47" s="11" t="s">
        <v>22</v>
      </c>
      <c r="F47" s="9"/>
    </row>
    <row r="48" spans="1:6" ht="42.75">
      <c r="A48" s="12" t="s">
        <v>66</v>
      </c>
      <c r="B48" s="13">
        <v>34</v>
      </c>
      <c r="C48" s="14" t="s">
        <v>23</v>
      </c>
      <c r="D48" s="15">
        <v>3</v>
      </c>
      <c r="E48" s="11" t="s">
        <v>22</v>
      </c>
      <c r="F48" s="9"/>
    </row>
    <row r="49" spans="1:6" ht="28.5">
      <c r="A49" s="12" t="s">
        <v>66</v>
      </c>
      <c r="B49" s="13">
        <v>35</v>
      </c>
      <c r="C49" s="14" t="s">
        <v>57</v>
      </c>
      <c r="D49" s="15">
        <v>3</v>
      </c>
      <c r="E49" s="11" t="s">
        <v>22</v>
      </c>
      <c r="F49" s="9"/>
    </row>
    <row r="50" spans="1:6" ht="28.5">
      <c r="A50" s="12" t="s">
        <v>66</v>
      </c>
      <c r="B50" s="13">
        <v>36</v>
      </c>
      <c r="C50" s="17" t="s">
        <v>58</v>
      </c>
      <c r="D50" s="15">
        <v>3</v>
      </c>
      <c r="E50" s="16"/>
      <c r="F50" s="16"/>
    </row>
    <row r="51" spans="1:6" ht="28.5">
      <c r="A51" s="12" t="s">
        <v>66</v>
      </c>
      <c r="B51" s="13">
        <v>37</v>
      </c>
      <c r="C51" s="18" t="s">
        <v>59</v>
      </c>
      <c r="D51" s="15">
        <v>3</v>
      </c>
      <c r="E51" s="16"/>
      <c r="F51" s="16"/>
    </row>
    <row r="52" spans="1:6">
      <c r="A52" s="12" t="s">
        <v>66</v>
      </c>
      <c r="B52" s="13">
        <v>38</v>
      </c>
      <c r="C52" s="18" t="s">
        <v>60</v>
      </c>
      <c r="D52" s="15">
        <v>3</v>
      </c>
      <c r="E52" s="16"/>
      <c r="F52" s="16"/>
    </row>
    <row r="53" spans="1:6">
      <c r="A53" s="12" t="s">
        <v>66</v>
      </c>
      <c r="B53" s="13">
        <v>39</v>
      </c>
      <c r="C53" s="18" t="s">
        <v>61</v>
      </c>
      <c r="D53" s="15">
        <v>3</v>
      </c>
      <c r="E53" s="16"/>
      <c r="F53" s="16"/>
    </row>
    <row r="54" spans="1:6" ht="28.5">
      <c r="A54" s="12" t="s">
        <v>66</v>
      </c>
      <c r="B54" s="13">
        <v>40</v>
      </c>
      <c r="C54" s="18" t="s">
        <v>62</v>
      </c>
      <c r="D54" s="15">
        <v>3</v>
      </c>
      <c r="E54" s="16"/>
      <c r="F54" s="16"/>
    </row>
    <row r="55" spans="1:6" ht="28.5">
      <c r="A55" s="12" t="s">
        <v>66</v>
      </c>
      <c r="B55" s="13">
        <v>41</v>
      </c>
      <c r="C55" s="18" t="s">
        <v>63</v>
      </c>
      <c r="D55" s="15">
        <v>3</v>
      </c>
      <c r="E55" s="16"/>
      <c r="F55" s="16"/>
    </row>
    <row r="56" spans="1:6" ht="28.5">
      <c r="A56" s="12" t="s">
        <v>66</v>
      </c>
      <c r="B56" s="13">
        <v>42</v>
      </c>
      <c r="C56" s="18" t="s">
        <v>64</v>
      </c>
      <c r="D56" s="15">
        <v>3</v>
      </c>
      <c r="E56" s="16"/>
      <c r="F56" s="16"/>
    </row>
    <row r="57" spans="1:6">
      <c r="A57" s="12" t="s">
        <v>66</v>
      </c>
      <c r="B57" s="13">
        <v>43</v>
      </c>
      <c r="C57" s="18" t="s">
        <v>65</v>
      </c>
      <c r="D57" s="15">
        <v>3</v>
      </c>
      <c r="E57" s="16"/>
      <c r="F57" s="16"/>
    </row>
    <row r="58" spans="1:6" ht="28.5">
      <c r="A58" s="12" t="s">
        <v>66</v>
      </c>
      <c r="B58" s="13">
        <v>44</v>
      </c>
      <c r="C58" s="19" t="s">
        <v>69</v>
      </c>
      <c r="D58" s="15">
        <v>3</v>
      </c>
      <c r="E58" s="16"/>
      <c r="F58" s="16"/>
    </row>
    <row r="59" spans="1:6" ht="43.5">
      <c r="A59" s="12" t="s">
        <v>66</v>
      </c>
      <c r="B59" s="13">
        <v>45</v>
      </c>
      <c r="C59" s="64" t="s">
        <v>70</v>
      </c>
      <c r="D59" s="15">
        <v>3</v>
      </c>
      <c r="E59" s="16"/>
      <c r="F59" s="16"/>
    </row>
    <row r="60" spans="1:6" ht="28.5">
      <c r="A60" s="12" t="s">
        <v>66</v>
      </c>
      <c r="B60" s="13">
        <v>46</v>
      </c>
      <c r="C60" s="20" t="s">
        <v>71</v>
      </c>
      <c r="D60" s="15">
        <v>3</v>
      </c>
      <c r="E60" s="16"/>
      <c r="F60" s="16"/>
    </row>
    <row r="61" spans="1:6" ht="42.75">
      <c r="A61" s="12" t="s">
        <v>66</v>
      </c>
      <c r="B61" s="13">
        <v>47</v>
      </c>
      <c r="C61" s="20" t="s">
        <v>72</v>
      </c>
      <c r="D61" s="15">
        <v>3</v>
      </c>
      <c r="E61" s="16"/>
      <c r="F61" s="16"/>
    </row>
    <row r="62" spans="1:6" ht="57.75">
      <c r="A62" s="12" t="s">
        <v>66</v>
      </c>
      <c r="B62" s="13">
        <v>48</v>
      </c>
      <c r="C62" s="64" t="s">
        <v>615</v>
      </c>
      <c r="D62" s="15">
        <v>3</v>
      </c>
      <c r="E62" s="16"/>
      <c r="F62" s="16"/>
    </row>
    <row r="63" spans="1:6" ht="28.5">
      <c r="A63" s="12" t="s">
        <v>66</v>
      </c>
      <c r="B63" s="13">
        <v>49</v>
      </c>
      <c r="C63" s="21" t="s">
        <v>73</v>
      </c>
      <c r="D63" s="15">
        <v>3</v>
      </c>
      <c r="E63" s="16"/>
      <c r="F63" s="16"/>
    </row>
    <row r="64" spans="1:6" ht="28.5">
      <c r="A64" s="12" t="s">
        <v>66</v>
      </c>
      <c r="B64" s="13">
        <v>50</v>
      </c>
      <c r="C64" s="21" t="s">
        <v>74</v>
      </c>
      <c r="D64" s="15">
        <v>3</v>
      </c>
      <c r="E64" s="16"/>
      <c r="F64" s="16"/>
    </row>
    <row r="65" spans="1:6" ht="28.5">
      <c r="A65" s="15" t="s">
        <v>66</v>
      </c>
      <c r="B65" s="13">
        <v>51</v>
      </c>
      <c r="C65" s="172" t="s">
        <v>586</v>
      </c>
      <c r="D65" s="15">
        <v>3</v>
      </c>
      <c r="E65" s="16"/>
      <c r="F65" s="16"/>
    </row>
    <row r="66" spans="1:6">
      <c r="A66" s="15" t="s">
        <v>66</v>
      </c>
      <c r="B66" s="13">
        <v>52</v>
      </c>
      <c r="C66" s="172" t="s">
        <v>587</v>
      </c>
      <c r="D66" s="15">
        <v>3</v>
      </c>
      <c r="E66" s="16"/>
      <c r="F66" s="16"/>
    </row>
  </sheetData>
  <mergeCells count="13">
    <mergeCell ref="D1:F1"/>
    <mergeCell ref="A1:C1"/>
    <mergeCell ref="B3:C3"/>
    <mergeCell ref="B4:C4"/>
    <mergeCell ref="B5:C5"/>
    <mergeCell ref="A2:C2"/>
    <mergeCell ref="A11:C11"/>
    <mergeCell ref="A14:B14"/>
    <mergeCell ref="B6:C6"/>
    <mergeCell ref="B8:C8"/>
    <mergeCell ref="B9:C9"/>
    <mergeCell ref="B7:C7"/>
    <mergeCell ref="B10:C10"/>
  </mergeCells>
  <hyperlinks>
    <hyperlink ref="D14" location="TOA_Priority_Value" display="TOA_Priority_Value" xr:uid="{00000000-0004-0000-0000-000000000000}"/>
  </hyperlinks>
  <pageMargins left="0.7" right="0.7" top="0.75" bottom="0.75" header="0.3" footer="0.3"/>
  <pageSetup scale="69" fitToHeight="1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1"/>
  <sheetViews>
    <sheetView topLeftCell="A13" zoomScaleNormal="100" workbookViewId="0">
      <selection activeCell="B43" sqref="B14:B43"/>
    </sheetView>
  </sheetViews>
  <sheetFormatPr defaultRowHeight="15"/>
  <cols>
    <col min="3" max="3" width="65.42578125" customWidth="1"/>
    <col min="4" max="4" width="12" bestFit="1" customWidth="1"/>
    <col min="5" max="5" width="10.7109375" bestFit="1" customWidth="1"/>
    <col min="6" max="6" width="59.42578125" customWidth="1"/>
  </cols>
  <sheetData>
    <row r="1" spans="1:6" s="73" customFormat="1" ht="28.5" thickBot="1">
      <c r="A1" s="194" t="s">
        <v>77</v>
      </c>
      <c r="B1" s="195"/>
      <c r="C1" s="196"/>
      <c r="D1" s="191" t="s">
        <v>78</v>
      </c>
      <c r="E1" s="192"/>
      <c r="F1" s="193"/>
    </row>
    <row r="2" spans="1:6">
      <c r="A2" s="202"/>
      <c r="B2" s="203"/>
      <c r="C2" s="204"/>
      <c r="D2" s="67" t="s">
        <v>0</v>
      </c>
      <c r="E2" s="68" t="s">
        <v>1</v>
      </c>
      <c r="F2" s="69" t="s">
        <v>2</v>
      </c>
    </row>
    <row r="3" spans="1:6" ht="15.75">
      <c r="A3" s="22" t="s">
        <v>3</v>
      </c>
      <c r="B3" s="200" t="s">
        <v>4</v>
      </c>
      <c r="C3" s="201"/>
      <c r="D3" s="65" t="s">
        <v>3</v>
      </c>
      <c r="E3" s="179">
        <f>COUNTIF(E14:E44,"Y")</f>
        <v>0</v>
      </c>
      <c r="F3" s="3">
        <f>E3/$E$12</f>
        <v>0</v>
      </c>
    </row>
    <row r="4" spans="1:6" ht="15.75">
      <c r="A4" s="22" t="s">
        <v>5</v>
      </c>
      <c r="B4" s="200" t="s">
        <v>6</v>
      </c>
      <c r="C4" s="201"/>
      <c r="D4" s="65" t="s">
        <v>5</v>
      </c>
      <c r="E4" s="179">
        <f>COUNTIF(E14:E44,"F")</f>
        <v>0</v>
      </c>
      <c r="F4" s="3">
        <f t="shared" ref="F4:F11" si="0">E4/$E$12</f>
        <v>0</v>
      </c>
    </row>
    <row r="5" spans="1:6" ht="15.75">
      <c r="A5" s="22" t="s">
        <v>7</v>
      </c>
      <c r="B5" s="200" t="s">
        <v>8</v>
      </c>
      <c r="C5" s="201"/>
      <c r="D5" s="65" t="s">
        <v>7</v>
      </c>
      <c r="E5" s="179">
        <f>COUNTIF(E14:E44,"T")</f>
        <v>0</v>
      </c>
      <c r="F5" s="3">
        <f t="shared" si="0"/>
        <v>0</v>
      </c>
    </row>
    <row r="6" spans="1:6" ht="15.75">
      <c r="A6" s="22" t="s">
        <v>9</v>
      </c>
      <c r="B6" s="200" t="s">
        <v>10</v>
      </c>
      <c r="C6" s="201"/>
      <c r="D6" s="65" t="s">
        <v>9</v>
      </c>
      <c r="E6" s="179">
        <f>COUNTIF(E14:E44,"M")</f>
        <v>0</v>
      </c>
      <c r="F6" s="3">
        <f t="shared" si="0"/>
        <v>0</v>
      </c>
    </row>
    <row r="7" spans="1:6" ht="15.75">
      <c r="A7" s="22" t="s">
        <v>11</v>
      </c>
      <c r="B7" s="200" t="s">
        <v>12</v>
      </c>
      <c r="C7" s="201"/>
      <c r="D7" s="65" t="s">
        <v>11</v>
      </c>
      <c r="E7" s="179">
        <f>COUNTIF(E14:E44,"I")</f>
        <v>0</v>
      </c>
      <c r="F7" s="3">
        <f t="shared" si="0"/>
        <v>0</v>
      </c>
    </row>
    <row r="8" spans="1:6" ht="15.75">
      <c r="A8" s="22" t="s">
        <v>13</v>
      </c>
      <c r="B8" s="200" t="s">
        <v>14</v>
      </c>
      <c r="C8" s="201"/>
      <c r="D8" s="65" t="s">
        <v>13</v>
      </c>
      <c r="E8" s="179">
        <f>COUNTIF(E14:E44,"R")</f>
        <v>0</v>
      </c>
      <c r="F8" s="3">
        <f t="shared" si="0"/>
        <v>0</v>
      </c>
    </row>
    <row r="9" spans="1:6" ht="15.75">
      <c r="A9" s="22" t="s">
        <v>15</v>
      </c>
      <c r="B9" s="200" t="s">
        <v>16</v>
      </c>
      <c r="C9" s="201"/>
      <c r="D9" s="65" t="s">
        <v>15</v>
      </c>
      <c r="E9" s="179">
        <f>COUNTIF(E14:E44,"N")</f>
        <v>0</v>
      </c>
      <c r="F9" s="3">
        <f t="shared" si="0"/>
        <v>0</v>
      </c>
    </row>
    <row r="10" spans="1:6" ht="15.75">
      <c r="A10" s="22" t="s">
        <v>17</v>
      </c>
      <c r="B10" s="200" t="s">
        <v>18</v>
      </c>
      <c r="C10" s="201"/>
      <c r="D10" s="65" t="s">
        <v>17</v>
      </c>
      <c r="E10" s="179">
        <f>COUNTIF(E14:E44,"N/A")</f>
        <v>0</v>
      </c>
      <c r="F10" s="3">
        <f t="shared" si="0"/>
        <v>0</v>
      </c>
    </row>
    <row r="11" spans="1:6" ht="16.5" thickBot="1">
      <c r="A11" s="207"/>
      <c r="B11" s="208"/>
      <c r="C11" s="209"/>
      <c r="D11" s="65" t="s">
        <v>19</v>
      </c>
      <c r="E11" s="179">
        <f>E12-SUM(E3:E10)</f>
        <v>30</v>
      </c>
      <c r="F11" s="3">
        <f t="shared" si="0"/>
        <v>1</v>
      </c>
    </row>
    <row r="12" spans="1:6" ht="15.75" thickBot="1">
      <c r="A12" s="23"/>
      <c r="B12" s="24"/>
      <c r="C12" s="25"/>
      <c r="D12" s="66" t="s">
        <v>20</v>
      </c>
      <c r="E12" s="7">
        <v>30</v>
      </c>
      <c r="F12" s="8">
        <v>1</v>
      </c>
    </row>
    <row r="13" spans="1:6" s="74" customFormat="1" ht="135">
      <c r="A13" s="205" t="s">
        <v>21</v>
      </c>
      <c r="B13" s="206"/>
      <c r="C13" s="70" t="s">
        <v>79</v>
      </c>
      <c r="D13" s="79" t="s">
        <v>521</v>
      </c>
      <c r="E13" s="71" t="s">
        <v>617</v>
      </c>
      <c r="F13" s="72" t="s">
        <v>372</v>
      </c>
    </row>
    <row r="14" spans="1:6">
      <c r="A14" s="26" t="s">
        <v>80</v>
      </c>
      <c r="B14" s="30">
        <v>1</v>
      </c>
      <c r="C14" s="27" t="s">
        <v>81</v>
      </c>
      <c r="D14" s="31">
        <v>3</v>
      </c>
      <c r="E14" s="32"/>
      <c r="F14" s="33"/>
    </row>
    <row r="15" spans="1:6">
      <c r="A15" s="26" t="s">
        <v>80</v>
      </c>
      <c r="B15" s="30">
        <v>2</v>
      </c>
      <c r="C15" s="27" t="s">
        <v>108</v>
      </c>
      <c r="D15" s="31">
        <v>3</v>
      </c>
      <c r="E15" s="32"/>
      <c r="F15" s="33"/>
    </row>
    <row r="16" spans="1:6" ht="42.75">
      <c r="A16" s="26" t="s">
        <v>80</v>
      </c>
      <c r="B16" s="30">
        <v>3</v>
      </c>
      <c r="C16" s="27" t="s">
        <v>82</v>
      </c>
      <c r="D16" s="31">
        <v>3</v>
      </c>
      <c r="E16" s="32"/>
      <c r="F16" s="33"/>
    </row>
    <row r="17" spans="1:6" ht="42.75">
      <c r="A17" s="26" t="s">
        <v>80</v>
      </c>
      <c r="B17" s="30">
        <v>4</v>
      </c>
      <c r="C17" s="27" t="s">
        <v>83</v>
      </c>
      <c r="D17" s="31">
        <v>3</v>
      </c>
      <c r="E17" s="32"/>
      <c r="F17" s="33"/>
    </row>
    <row r="18" spans="1:6" ht="28.5">
      <c r="A18" s="26" t="s">
        <v>80</v>
      </c>
      <c r="B18" s="30">
        <v>5</v>
      </c>
      <c r="C18" s="27" t="s">
        <v>84</v>
      </c>
      <c r="D18" s="31">
        <v>3</v>
      </c>
      <c r="E18" s="32"/>
      <c r="F18" s="33"/>
    </row>
    <row r="19" spans="1:6" ht="28.5">
      <c r="A19" s="26" t="s">
        <v>80</v>
      </c>
      <c r="B19" s="30">
        <v>6</v>
      </c>
      <c r="C19" s="27" t="s">
        <v>85</v>
      </c>
      <c r="D19" s="31">
        <v>3</v>
      </c>
      <c r="E19" s="32"/>
      <c r="F19" s="33"/>
    </row>
    <row r="20" spans="1:6">
      <c r="A20" s="26" t="s">
        <v>80</v>
      </c>
      <c r="B20" s="30">
        <v>7</v>
      </c>
      <c r="C20" s="27" t="s">
        <v>86</v>
      </c>
      <c r="D20" s="31">
        <v>2</v>
      </c>
      <c r="E20" s="32"/>
      <c r="F20" s="33"/>
    </row>
    <row r="21" spans="1:6" ht="28.5">
      <c r="A21" s="26" t="s">
        <v>80</v>
      </c>
      <c r="B21" s="30">
        <v>8</v>
      </c>
      <c r="C21" s="27" t="s">
        <v>87</v>
      </c>
      <c r="D21" s="31">
        <v>3</v>
      </c>
      <c r="E21" s="32"/>
      <c r="F21" s="33"/>
    </row>
    <row r="22" spans="1:6" ht="28.5">
      <c r="A22" s="26" t="s">
        <v>80</v>
      </c>
      <c r="B22" s="30">
        <v>9</v>
      </c>
      <c r="C22" s="27" t="s">
        <v>88</v>
      </c>
      <c r="D22" s="31">
        <v>3</v>
      </c>
      <c r="E22" s="32"/>
      <c r="F22" s="33"/>
    </row>
    <row r="23" spans="1:6" ht="28.5">
      <c r="A23" s="26" t="s">
        <v>80</v>
      </c>
      <c r="B23" s="30">
        <v>10</v>
      </c>
      <c r="C23" s="27" t="s">
        <v>89</v>
      </c>
      <c r="D23" s="31">
        <v>2</v>
      </c>
      <c r="E23" s="32"/>
      <c r="F23" s="33"/>
    </row>
    <row r="24" spans="1:6" ht="28.5">
      <c r="A24" s="26" t="s">
        <v>80</v>
      </c>
      <c r="B24" s="30">
        <v>11</v>
      </c>
      <c r="C24" s="27" t="s">
        <v>90</v>
      </c>
      <c r="D24" s="31">
        <v>2</v>
      </c>
      <c r="E24" s="32"/>
      <c r="F24" s="33"/>
    </row>
    <row r="25" spans="1:6" ht="28.5">
      <c r="A25" s="26" t="s">
        <v>80</v>
      </c>
      <c r="B25" s="30">
        <v>12</v>
      </c>
      <c r="C25" s="27" t="s">
        <v>91</v>
      </c>
      <c r="D25" s="31">
        <v>3</v>
      </c>
      <c r="E25" s="32"/>
      <c r="F25" s="33"/>
    </row>
    <row r="26" spans="1:6">
      <c r="A26" s="26" t="s">
        <v>80</v>
      </c>
      <c r="B26" s="30">
        <v>13</v>
      </c>
      <c r="C26" s="27" t="s">
        <v>92</v>
      </c>
      <c r="D26" s="31">
        <v>3</v>
      </c>
      <c r="E26" s="32"/>
      <c r="F26" s="33"/>
    </row>
    <row r="27" spans="1:6" ht="28.5">
      <c r="A27" s="26" t="s">
        <v>80</v>
      </c>
      <c r="B27" s="30">
        <v>14</v>
      </c>
      <c r="C27" s="27" t="s">
        <v>373</v>
      </c>
      <c r="D27" s="31">
        <v>3</v>
      </c>
      <c r="E27" s="32"/>
      <c r="F27" s="33"/>
    </row>
    <row r="28" spans="1:6" ht="28.5">
      <c r="A28" s="26" t="s">
        <v>80</v>
      </c>
      <c r="B28" s="30">
        <v>15</v>
      </c>
      <c r="C28" s="27" t="s">
        <v>588</v>
      </c>
      <c r="D28" s="31">
        <v>3</v>
      </c>
      <c r="E28" s="32"/>
      <c r="F28" s="33"/>
    </row>
    <row r="29" spans="1:6" ht="28.5">
      <c r="A29" s="26" t="s">
        <v>80</v>
      </c>
      <c r="B29" s="30">
        <v>16</v>
      </c>
      <c r="C29" s="27" t="s">
        <v>93</v>
      </c>
      <c r="D29" s="31">
        <v>3</v>
      </c>
      <c r="E29" s="32"/>
      <c r="F29" s="33"/>
    </row>
    <row r="30" spans="1:6" ht="42.75">
      <c r="A30" s="26" t="s">
        <v>80</v>
      </c>
      <c r="B30" s="30">
        <v>17</v>
      </c>
      <c r="C30" s="34" t="s">
        <v>94</v>
      </c>
      <c r="D30" s="31">
        <v>3</v>
      </c>
      <c r="E30" s="32"/>
      <c r="F30" s="33"/>
    </row>
    <row r="31" spans="1:6" ht="28.5">
      <c r="A31" s="26" t="s">
        <v>80</v>
      </c>
      <c r="B31" s="30">
        <v>18</v>
      </c>
      <c r="C31" s="34" t="s">
        <v>95</v>
      </c>
      <c r="D31" s="31">
        <v>3</v>
      </c>
      <c r="E31" s="32"/>
      <c r="F31" s="33"/>
    </row>
    <row r="32" spans="1:6" ht="57">
      <c r="A32" s="26" t="s">
        <v>80</v>
      </c>
      <c r="B32" s="30">
        <v>19</v>
      </c>
      <c r="C32" s="34" t="s">
        <v>96</v>
      </c>
      <c r="D32" s="31">
        <v>3</v>
      </c>
      <c r="E32" s="32"/>
      <c r="F32" s="33"/>
    </row>
    <row r="33" spans="1:6" ht="42.75">
      <c r="A33" s="26" t="s">
        <v>80</v>
      </c>
      <c r="B33" s="30">
        <v>20</v>
      </c>
      <c r="C33" s="34" t="s">
        <v>97</v>
      </c>
      <c r="D33" s="31">
        <v>3</v>
      </c>
      <c r="E33" s="32"/>
      <c r="F33" s="33"/>
    </row>
    <row r="34" spans="1:6" ht="28.5">
      <c r="A34" s="26" t="s">
        <v>80</v>
      </c>
      <c r="B34" s="30">
        <v>21</v>
      </c>
      <c r="C34" s="34" t="s">
        <v>98</v>
      </c>
      <c r="D34" s="31">
        <v>3</v>
      </c>
      <c r="E34" s="32"/>
      <c r="F34" s="33"/>
    </row>
    <row r="35" spans="1:6" ht="28.5">
      <c r="A35" s="26" t="s">
        <v>80</v>
      </c>
      <c r="B35" s="30">
        <v>22</v>
      </c>
      <c r="C35" s="34" t="s">
        <v>99</v>
      </c>
      <c r="D35" s="31">
        <v>3</v>
      </c>
      <c r="E35" s="32"/>
      <c r="F35" s="33"/>
    </row>
    <row r="36" spans="1:6" ht="28.5">
      <c r="A36" s="26" t="s">
        <v>80</v>
      </c>
      <c r="B36" s="30">
        <v>23</v>
      </c>
      <c r="C36" s="34" t="s">
        <v>100</v>
      </c>
      <c r="D36" s="31">
        <v>3</v>
      </c>
      <c r="E36" s="32"/>
      <c r="F36" s="33"/>
    </row>
    <row r="37" spans="1:6" ht="28.5">
      <c r="A37" s="26" t="s">
        <v>80</v>
      </c>
      <c r="B37" s="30">
        <v>24</v>
      </c>
      <c r="C37" s="34" t="s">
        <v>101</v>
      </c>
      <c r="D37" s="31">
        <v>3</v>
      </c>
      <c r="E37" s="32"/>
      <c r="F37" s="33"/>
    </row>
    <row r="38" spans="1:6" ht="28.5">
      <c r="A38" s="26" t="s">
        <v>80</v>
      </c>
      <c r="B38" s="30">
        <v>25</v>
      </c>
      <c r="C38" s="34" t="s">
        <v>102</v>
      </c>
      <c r="D38" s="31">
        <v>3</v>
      </c>
      <c r="E38" s="32"/>
      <c r="F38" s="33"/>
    </row>
    <row r="39" spans="1:6" ht="28.5">
      <c r="A39" s="26" t="s">
        <v>80</v>
      </c>
      <c r="B39" s="30">
        <v>26</v>
      </c>
      <c r="C39" s="35" t="s">
        <v>103</v>
      </c>
      <c r="D39" s="31">
        <v>3</v>
      </c>
      <c r="E39" s="32"/>
      <c r="F39" s="33"/>
    </row>
    <row r="40" spans="1:6" ht="28.5">
      <c r="A40" s="26" t="s">
        <v>80</v>
      </c>
      <c r="B40" s="30">
        <v>27</v>
      </c>
      <c r="C40" s="36" t="s">
        <v>104</v>
      </c>
      <c r="D40" s="31">
        <v>3</v>
      </c>
      <c r="E40" s="32"/>
      <c r="F40" s="37"/>
    </row>
    <row r="41" spans="1:6" ht="28.5">
      <c r="A41" s="26" t="s">
        <v>80</v>
      </c>
      <c r="B41" s="30">
        <v>28</v>
      </c>
      <c r="C41" s="36" t="s">
        <v>105</v>
      </c>
      <c r="D41" s="31">
        <v>3</v>
      </c>
      <c r="E41" s="32"/>
      <c r="F41" s="37"/>
    </row>
    <row r="42" spans="1:6" ht="28.5">
      <c r="A42" s="26" t="s">
        <v>80</v>
      </c>
      <c r="B42" s="30">
        <v>29</v>
      </c>
      <c r="C42" s="36" t="s">
        <v>106</v>
      </c>
      <c r="D42" s="31">
        <v>3</v>
      </c>
      <c r="E42" s="32"/>
      <c r="F42" s="37"/>
    </row>
    <row r="43" spans="1:6" ht="28.5">
      <c r="A43" s="26" t="s">
        <v>80</v>
      </c>
      <c r="B43" s="30">
        <v>30</v>
      </c>
      <c r="C43" s="36" t="s">
        <v>107</v>
      </c>
      <c r="D43" s="31">
        <v>3</v>
      </c>
      <c r="E43" s="32"/>
      <c r="F43" s="37"/>
    </row>
    <row r="49" spans="2:2">
      <c r="B49" s="101"/>
    </row>
    <row r="50" spans="2:2">
      <c r="B50" s="102"/>
    </row>
    <row r="51" spans="2:2">
      <c r="B51" s="102"/>
    </row>
  </sheetData>
  <mergeCells count="13">
    <mergeCell ref="A13:B13"/>
    <mergeCell ref="B6:C6"/>
    <mergeCell ref="B7:C7"/>
    <mergeCell ref="B8:C8"/>
    <mergeCell ref="B9:C9"/>
    <mergeCell ref="B10:C10"/>
    <mergeCell ref="A11:C11"/>
    <mergeCell ref="B5:C5"/>
    <mergeCell ref="A1:C1"/>
    <mergeCell ref="D1:F1"/>
    <mergeCell ref="A2:C2"/>
    <mergeCell ref="B3:C3"/>
    <mergeCell ref="B4:C4"/>
  </mergeCells>
  <conditionalFormatting sqref="F40:F43">
    <cfRule type="expression" dxfId="602" priority="10" stopIfTrue="1">
      <formula>IF($H40="MAJOR/ MINOR",TRUE)</formula>
    </cfRule>
    <cfRule type="expression" dxfId="601" priority="11" stopIfTrue="1">
      <formula>IF($H40="Major", TRUE)</formula>
    </cfRule>
    <cfRule type="expression" dxfId="600" priority="12" stopIfTrue="1">
      <formula>IF($H40="Minor",TRUE)</formula>
    </cfRule>
    <cfRule type="expression" dxfId="599" priority="13" stopIfTrue="1">
      <formula>IF(#REF!="",FALSE,IF(#REF!=0,TRUE))</formula>
    </cfRule>
    <cfRule type="expression" dxfId="598" priority="14" stopIfTrue="1">
      <formula>IF(#REF!=9,TRUE)</formula>
    </cfRule>
    <cfRule type="expression" dxfId="597" priority="15" stopIfTrue="1">
      <formula>IF(#REF!&gt;3,TRUE)</formula>
    </cfRule>
    <cfRule type="expression" dxfId="596" priority="16" stopIfTrue="1">
      <formula>IF($H40="",IF(AND(#REF!="",$B40&lt;&gt;""),TRUE))</formula>
    </cfRule>
    <cfRule type="expression" dxfId="595" priority="17" stopIfTrue="1">
      <formula>IF(#REF!&lt;&gt;"",IF($B40="",TRUE))</formula>
    </cfRule>
    <cfRule type="expression" dxfId="594" priority="18" stopIfTrue="1">
      <formula>IF(AND($B40="",#REF!="",#REF!="REQ"),TRUE)</formula>
    </cfRule>
  </conditionalFormatting>
  <conditionalFormatting sqref="C40">
    <cfRule type="expression" dxfId="593" priority="19" stopIfTrue="1">
      <formula>IF($H41="MAJOR/ MINOR",TRUE)</formula>
    </cfRule>
    <cfRule type="expression" dxfId="592" priority="20" stopIfTrue="1">
      <formula>IF($H41="Major", TRUE)</formula>
    </cfRule>
    <cfRule type="expression" dxfId="591" priority="21" stopIfTrue="1">
      <formula>IF($H41="Minor",TRUE)</formula>
    </cfRule>
    <cfRule type="expression" dxfId="590" priority="22" stopIfTrue="1">
      <formula>IF(#REF!="",FALSE,IF(#REF!=0,TRUE))</formula>
    </cfRule>
    <cfRule type="expression" dxfId="589" priority="23" stopIfTrue="1">
      <formula>IF(#REF!=9,TRUE)</formula>
    </cfRule>
    <cfRule type="expression" dxfId="588" priority="24" stopIfTrue="1">
      <formula>IF(#REF!&gt;3,TRUE)</formula>
    </cfRule>
    <cfRule type="expression" dxfId="587" priority="25" stopIfTrue="1">
      <formula>IF($H41="",IF(AND(#REF!="",$B41&lt;&gt;""),TRUE))</formula>
    </cfRule>
    <cfRule type="expression" dxfId="586" priority="26" stopIfTrue="1">
      <formula>IF(#REF!&lt;&gt;"",IF($B41="",TRUE))</formula>
    </cfRule>
    <cfRule type="expression" dxfId="585" priority="27" stopIfTrue="1">
      <formula>IF(AND($B41="",#REF!="",#REF!="REQ"),TRUE)</formula>
    </cfRule>
  </conditionalFormatting>
  <conditionalFormatting sqref="C43">
    <cfRule type="expression" dxfId="584" priority="28" stopIfTrue="1">
      <formula>IF(#REF!="MAJOR/ MINOR",TRUE)</formula>
    </cfRule>
    <cfRule type="expression" dxfId="583" priority="29" stopIfTrue="1">
      <formula>IF(#REF!="Major", TRUE)</formula>
    </cfRule>
    <cfRule type="expression" dxfId="582" priority="30" stopIfTrue="1">
      <formula>IF(#REF!="Minor",TRUE)</formula>
    </cfRule>
    <cfRule type="expression" dxfId="581" priority="31" stopIfTrue="1">
      <formula>IF(#REF!="",FALSE,IF(#REF!=0,TRUE))</formula>
    </cfRule>
    <cfRule type="expression" dxfId="580" priority="32" stopIfTrue="1">
      <formula>IF(#REF!=9,TRUE)</formula>
    </cfRule>
    <cfRule type="expression" dxfId="579" priority="33" stopIfTrue="1">
      <formula>IF(#REF!&gt;3,TRUE)</formula>
    </cfRule>
    <cfRule type="expression" dxfId="578" priority="34" stopIfTrue="1">
      <formula>IF(#REF!="",IF(AND(#REF!="",#REF!&lt;&gt;""),TRUE))</formula>
    </cfRule>
    <cfRule type="expression" dxfId="577" priority="35" stopIfTrue="1">
      <formula>IF(#REF!&lt;&gt;"",IF(#REF!="",TRUE))</formula>
    </cfRule>
    <cfRule type="expression" dxfId="576" priority="36" stopIfTrue="1">
      <formula>IF(AND(#REF!="",#REF!="",#REF!="REQ"),TRUE)</formula>
    </cfRule>
  </conditionalFormatting>
  <conditionalFormatting sqref="C41:C42">
    <cfRule type="expression" dxfId="575" priority="37" stopIfTrue="1">
      <formula>IF(#REF!="MAJOR/ MINOR",TRUE)</formula>
    </cfRule>
    <cfRule type="expression" dxfId="574" priority="38" stopIfTrue="1">
      <formula>IF(#REF!="Major", TRUE)</formula>
    </cfRule>
    <cfRule type="expression" dxfId="573" priority="39" stopIfTrue="1">
      <formula>IF(#REF!="Minor",TRUE)</formula>
    </cfRule>
    <cfRule type="expression" dxfId="572" priority="40" stopIfTrue="1">
      <formula>IF(#REF!="",FALSE,IF(#REF!=0,TRUE))</formula>
    </cfRule>
    <cfRule type="expression" dxfId="571" priority="41" stopIfTrue="1">
      <formula>IF(#REF!=9,TRUE)</formula>
    </cfRule>
    <cfRule type="expression" dxfId="570" priority="42" stopIfTrue="1">
      <formula>IF(#REF!&gt;3,TRUE)</formula>
    </cfRule>
    <cfRule type="expression" dxfId="569" priority="43" stopIfTrue="1">
      <formula>IF(#REF!="",IF(AND(#REF!="",#REF!&lt;&gt;""),TRUE))</formula>
    </cfRule>
    <cfRule type="expression" dxfId="568" priority="44" stopIfTrue="1">
      <formula>IF(#REF!&lt;&gt;"",IF(#REF!="",TRUE))</formula>
    </cfRule>
    <cfRule type="expression" dxfId="567" priority="45" stopIfTrue="1">
      <formula>IF(AND(#REF!="",#REF!="",#REF!="REQ"),TRUE)</formula>
    </cfRule>
  </conditionalFormatting>
  <dataValidations count="2">
    <dataValidation type="list" allowBlank="1" showInputMessage="1" showErrorMessage="1" sqref="E14:E43" xr:uid="{00000000-0002-0000-0100-000000000000}">
      <formula1>Bidder_Response_Code</formula1>
    </dataValidation>
    <dataValidation type="list" allowBlank="1" showInputMessage="1" showErrorMessage="1" sqref="D14:D43" xr:uid="{00000000-0002-0000-0100-000001000000}">
      <formula1>TOA_Priority_Value</formula1>
    </dataValidation>
  </dataValidations>
  <hyperlinks>
    <hyperlink ref="D13" location="TOA_Priority_Value" display="TOA_Priority_Value" xr:uid="{00000000-0004-0000-0100-000000000000}"/>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3"/>
  <sheetViews>
    <sheetView topLeftCell="A4" workbookViewId="0">
      <selection activeCell="B147" sqref="B15:B147"/>
    </sheetView>
  </sheetViews>
  <sheetFormatPr defaultRowHeight="15"/>
  <cols>
    <col min="3" max="3" width="67" customWidth="1"/>
    <col min="4" max="4" width="12" bestFit="1" customWidth="1"/>
    <col min="5" max="5" width="8.42578125" bestFit="1" customWidth="1"/>
    <col min="6" max="6" width="61.42578125" customWidth="1"/>
  </cols>
  <sheetData>
    <row r="1" spans="1:6" ht="28.5" thickBot="1">
      <c r="A1" s="194" t="s">
        <v>109</v>
      </c>
      <c r="B1" s="195"/>
      <c r="C1" s="196"/>
      <c r="D1" s="191" t="s">
        <v>110</v>
      </c>
      <c r="E1" s="192"/>
      <c r="F1" s="193"/>
    </row>
    <row r="2" spans="1:6">
      <c r="A2" s="202"/>
      <c r="B2" s="203"/>
      <c r="C2" s="204"/>
      <c r="D2" s="67" t="s">
        <v>0</v>
      </c>
      <c r="E2" s="68" t="s">
        <v>1</v>
      </c>
      <c r="F2" s="69" t="s">
        <v>2</v>
      </c>
    </row>
    <row r="3" spans="1:6" ht="15.75">
      <c r="A3" s="38" t="s">
        <v>3</v>
      </c>
      <c r="B3" s="39" t="s">
        <v>4</v>
      </c>
      <c r="C3" s="40"/>
      <c r="D3" s="65" t="s">
        <v>3</v>
      </c>
      <c r="E3" s="179">
        <f>COUNTIF(E14:E147,"Y")</f>
        <v>0</v>
      </c>
      <c r="F3" s="3">
        <f>E3/$E$12</f>
        <v>0</v>
      </c>
    </row>
    <row r="4" spans="1:6" ht="15.75">
      <c r="A4" s="38" t="s">
        <v>5</v>
      </c>
      <c r="B4" s="39" t="s">
        <v>6</v>
      </c>
      <c r="C4" s="40"/>
      <c r="D4" s="65" t="s">
        <v>5</v>
      </c>
      <c r="E4" s="179">
        <f>COUNTIF(E14:E147,"F")</f>
        <v>0</v>
      </c>
      <c r="F4" s="3">
        <f t="shared" ref="F4:F11" si="0">E4/$E$12</f>
        <v>0</v>
      </c>
    </row>
    <row r="5" spans="1:6" ht="15.75">
      <c r="A5" s="38" t="s">
        <v>7</v>
      </c>
      <c r="B5" s="39" t="s">
        <v>8</v>
      </c>
      <c r="C5" s="40"/>
      <c r="D5" s="65" t="s">
        <v>7</v>
      </c>
      <c r="E5" s="179">
        <f>COUNTIF(E14:E147,"T")</f>
        <v>0</v>
      </c>
      <c r="F5" s="3">
        <f t="shared" si="0"/>
        <v>0</v>
      </c>
    </row>
    <row r="6" spans="1:6" ht="15.75">
      <c r="A6" s="38" t="s">
        <v>9</v>
      </c>
      <c r="B6" s="200" t="s">
        <v>10</v>
      </c>
      <c r="C6" s="201"/>
      <c r="D6" s="65" t="s">
        <v>9</v>
      </c>
      <c r="E6" s="179">
        <f>COUNTIF(E14:E147,"M")</f>
        <v>0</v>
      </c>
      <c r="F6" s="3">
        <f t="shared" si="0"/>
        <v>0</v>
      </c>
    </row>
    <row r="7" spans="1:6" ht="15.75">
      <c r="A7" s="38" t="s">
        <v>11</v>
      </c>
      <c r="B7" s="200" t="s">
        <v>12</v>
      </c>
      <c r="C7" s="201"/>
      <c r="D7" s="65" t="s">
        <v>11</v>
      </c>
      <c r="E7" s="179">
        <f>COUNTIF(E14:E147,"I")</f>
        <v>0</v>
      </c>
      <c r="F7" s="3">
        <f t="shared" si="0"/>
        <v>0</v>
      </c>
    </row>
    <row r="8" spans="1:6" ht="15.75">
      <c r="A8" s="38" t="s">
        <v>13</v>
      </c>
      <c r="B8" s="39" t="s">
        <v>14</v>
      </c>
      <c r="C8" s="40"/>
      <c r="D8" s="65" t="s">
        <v>13</v>
      </c>
      <c r="E8" s="179">
        <f>COUNTIF(E14:E147,"R")</f>
        <v>0</v>
      </c>
      <c r="F8" s="3">
        <f t="shared" si="0"/>
        <v>0</v>
      </c>
    </row>
    <row r="9" spans="1:6" ht="15.75">
      <c r="A9" s="38" t="s">
        <v>15</v>
      </c>
      <c r="B9" s="39" t="s">
        <v>16</v>
      </c>
      <c r="C9" s="40"/>
      <c r="D9" s="65" t="s">
        <v>15</v>
      </c>
      <c r="E9" s="179">
        <f>COUNTIF(E14:E147,"N")</f>
        <v>0</v>
      </c>
      <c r="F9" s="3">
        <f t="shared" si="0"/>
        <v>0</v>
      </c>
    </row>
    <row r="10" spans="1:6" ht="15.75">
      <c r="A10" s="38" t="s">
        <v>17</v>
      </c>
      <c r="B10" s="39" t="s">
        <v>18</v>
      </c>
      <c r="C10" s="40"/>
      <c r="D10" s="65" t="s">
        <v>17</v>
      </c>
      <c r="E10" s="179">
        <f>COUNTIF(E14:E147,"N/A")</f>
        <v>0</v>
      </c>
      <c r="F10" s="3">
        <f t="shared" si="0"/>
        <v>0</v>
      </c>
    </row>
    <row r="11" spans="1:6" ht="16.5" thickBot="1">
      <c r="A11" s="207"/>
      <c r="B11" s="208"/>
      <c r="C11" s="209"/>
      <c r="D11" s="65" t="s">
        <v>19</v>
      </c>
      <c r="E11" s="179">
        <f>E12-SUM(E3:E10)</f>
        <v>127</v>
      </c>
      <c r="F11" s="3">
        <f t="shared" si="0"/>
        <v>1</v>
      </c>
    </row>
    <row r="12" spans="1:6" ht="15.75" thickBot="1">
      <c r="A12" s="23"/>
      <c r="B12" s="24"/>
      <c r="C12" s="25"/>
      <c r="D12" s="66" t="s">
        <v>111</v>
      </c>
      <c r="E12" s="7">
        <v>127</v>
      </c>
      <c r="F12" s="8">
        <v>1</v>
      </c>
    </row>
    <row r="13" spans="1:6" ht="135">
      <c r="A13" s="205" t="s">
        <v>21</v>
      </c>
      <c r="B13" s="206"/>
      <c r="C13" s="70" t="s">
        <v>112</v>
      </c>
      <c r="D13" s="79" t="s">
        <v>521</v>
      </c>
      <c r="E13" s="71" t="s">
        <v>617</v>
      </c>
      <c r="F13" s="72" t="s">
        <v>372</v>
      </c>
    </row>
    <row r="14" spans="1:6" ht="15.75">
      <c r="A14" s="183"/>
      <c r="B14" s="183"/>
      <c r="C14" s="82" t="s">
        <v>113</v>
      </c>
      <c r="D14" s="80"/>
      <c r="E14" s="80"/>
      <c r="F14" s="81"/>
    </row>
    <row r="15" spans="1:6" ht="15.75">
      <c r="A15" s="26" t="s">
        <v>114</v>
      </c>
      <c r="B15" s="30">
        <v>1</v>
      </c>
      <c r="C15" s="41" t="s">
        <v>115</v>
      </c>
      <c r="D15" s="31">
        <v>3</v>
      </c>
      <c r="E15" s="29" t="s">
        <v>22</v>
      </c>
      <c r="F15" s="42"/>
    </row>
    <row r="16" spans="1:6" ht="28.5">
      <c r="A16" s="26" t="s">
        <v>114</v>
      </c>
      <c r="B16" s="30">
        <v>2</v>
      </c>
      <c r="C16" s="41" t="s">
        <v>116</v>
      </c>
      <c r="D16" s="31">
        <v>3</v>
      </c>
      <c r="E16" s="29" t="s">
        <v>22</v>
      </c>
      <c r="F16" s="42"/>
    </row>
    <row r="17" spans="1:6" ht="42.75">
      <c r="A17" s="26" t="s">
        <v>114</v>
      </c>
      <c r="B17" s="30">
        <v>3</v>
      </c>
      <c r="C17" s="41" t="s">
        <v>117</v>
      </c>
      <c r="D17" s="31">
        <v>3</v>
      </c>
      <c r="E17" s="29"/>
      <c r="F17" s="42"/>
    </row>
    <row r="18" spans="1:6" ht="28.5">
      <c r="A18" s="26" t="s">
        <v>114</v>
      </c>
      <c r="B18" s="30">
        <v>4</v>
      </c>
      <c r="C18" s="41" t="s">
        <v>118</v>
      </c>
      <c r="D18" s="31">
        <v>3</v>
      </c>
      <c r="E18" s="29" t="s">
        <v>22</v>
      </c>
      <c r="F18" s="42"/>
    </row>
    <row r="19" spans="1:6" ht="42.75">
      <c r="A19" s="26" t="s">
        <v>114</v>
      </c>
      <c r="B19" s="30">
        <v>5</v>
      </c>
      <c r="C19" s="36" t="s">
        <v>492</v>
      </c>
      <c r="D19" s="31">
        <v>3</v>
      </c>
      <c r="E19" s="29" t="s">
        <v>22</v>
      </c>
      <c r="F19" s="37"/>
    </row>
    <row r="20" spans="1:6" ht="28.5">
      <c r="A20" s="26" t="s">
        <v>114</v>
      </c>
      <c r="B20" s="30">
        <v>6</v>
      </c>
      <c r="C20" s="36" t="s">
        <v>119</v>
      </c>
      <c r="D20" s="31">
        <v>3</v>
      </c>
      <c r="E20" s="29" t="s">
        <v>22</v>
      </c>
      <c r="F20" s="37"/>
    </row>
    <row r="21" spans="1:6" ht="28.5">
      <c r="A21" s="26" t="s">
        <v>114</v>
      </c>
      <c r="B21" s="30">
        <v>7</v>
      </c>
      <c r="C21" s="36" t="s">
        <v>486</v>
      </c>
      <c r="D21" s="31"/>
      <c r="E21" s="29"/>
      <c r="F21" s="37"/>
    </row>
    <row r="22" spans="1:6" ht="71.25">
      <c r="A22" s="26" t="s">
        <v>114</v>
      </c>
      <c r="B22" s="30">
        <v>8</v>
      </c>
      <c r="C22" s="36" t="s">
        <v>120</v>
      </c>
      <c r="D22" s="31">
        <v>3</v>
      </c>
      <c r="E22" s="29" t="s">
        <v>22</v>
      </c>
      <c r="F22" s="37"/>
    </row>
    <row r="23" spans="1:6" ht="42.75">
      <c r="A23" s="26" t="s">
        <v>114</v>
      </c>
      <c r="B23" s="30">
        <v>9</v>
      </c>
      <c r="C23" s="36" t="s">
        <v>121</v>
      </c>
      <c r="D23" s="31">
        <v>3</v>
      </c>
      <c r="E23" s="29" t="s">
        <v>22</v>
      </c>
      <c r="F23" s="43"/>
    </row>
    <row r="24" spans="1:6" ht="15.75">
      <c r="A24" s="84"/>
      <c r="B24" s="183"/>
      <c r="C24" s="82" t="s">
        <v>122</v>
      </c>
      <c r="D24" s="83"/>
      <c r="E24" s="81"/>
      <c r="F24" s="81"/>
    </row>
    <row r="25" spans="1:6" ht="15.75">
      <c r="A25" s="26" t="s">
        <v>114</v>
      </c>
      <c r="B25" s="30">
        <v>10</v>
      </c>
      <c r="C25" s="36" t="s">
        <v>123</v>
      </c>
      <c r="D25" s="31">
        <v>3</v>
      </c>
      <c r="E25" s="29" t="s">
        <v>22</v>
      </c>
      <c r="F25" s="37"/>
    </row>
    <row r="26" spans="1:6" ht="28.5">
      <c r="A26" s="26" t="s">
        <v>114</v>
      </c>
      <c r="B26" s="30">
        <v>11</v>
      </c>
      <c r="C26" s="36" t="s">
        <v>124</v>
      </c>
      <c r="D26" s="31">
        <v>3</v>
      </c>
      <c r="E26" s="29" t="s">
        <v>22</v>
      </c>
      <c r="F26" s="37"/>
    </row>
    <row r="27" spans="1:6" ht="15.75">
      <c r="A27" s="26" t="s">
        <v>114</v>
      </c>
      <c r="B27" s="30">
        <v>12</v>
      </c>
      <c r="C27" s="36" t="s">
        <v>493</v>
      </c>
      <c r="D27" s="31">
        <v>3</v>
      </c>
      <c r="E27" s="29" t="s">
        <v>22</v>
      </c>
      <c r="F27" s="37"/>
    </row>
    <row r="28" spans="1:6" ht="15.75">
      <c r="A28" s="26" t="s">
        <v>114</v>
      </c>
      <c r="B28" s="30">
        <v>13</v>
      </c>
      <c r="C28" s="36" t="s">
        <v>125</v>
      </c>
      <c r="D28" s="31">
        <v>3</v>
      </c>
      <c r="E28" s="29" t="s">
        <v>22</v>
      </c>
      <c r="F28" s="37"/>
    </row>
    <row r="29" spans="1:6" ht="28.5">
      <c r="A29" s="26" t="s">
        <v>114</v>
      </c>
      <c r="B29" s="30">
        <v>14</v>
      </c>
      <c r="C29" s="36" t="s">
        <v>126</v>
      </c>
      <c r="D29" s="31">
        <v>2</v>
      </c>
      <c r="E29" s="29" t="s">
        <v>22</v>
      </c>
      <c r="F29" s="37"/>
    </row>
    <row r="30" spans="1:6" ht="28.5">
      <c r="A30" s="26" t="s">
        <v>114</v>
      </c>
      <c r="B30" s="30">
        <v>15</v>
      </c>
      <c r="C30" s="36" t="s">
        <v>127</v>
      </c>
      <c r="D30" s="31">
        <v>3</v>
      </c>
      <c r="E30" s="29" t="s">
        <v>22</v>
      </c>
      <c r="F30" s="37"/>
    </row>
    <row r="31" spans="1:6" ht="28.5">
      <c r="A31" s="26" t="s">
        <v>114</v>
      </c>
      <c r="B31" s="30">
        <v>16</v>
      </c>
      <c r="C31" s="36" t="s">
        <v>128</v>
      </c>
      <c r="D31" s="31">
        <v>3</v>
      </c>
      <c r="E31" s="29" t="s">
        <v>22</v>
      </c>
      <c r="F31" s="37"/>
    </row>
    <row r="32" spans="1:6" ht="57">
      <c r="A32" s="26" t="s">
        <v>114</v>
      </c>
      <c r="B32" s="30">
        <v>17</v>
      </c>
      <c r="C32" s="36" t="s">
        <v>129</v>
      </c>
      <c r="D32" s="31">
        <v>3</v>
      </c>
      <c r="E32" s="29" t="s">
        <v>22</v>
      </c>
      <c r="F32" s="37"/>
    </row>
    <row r="33" spans="1:6" ht="28.5">
      <c r="A33" s="26" t="s">
        <v>114</v>
      </c>
      <c r="B33" s="30">
        <v>18</v>
      </c>
      <c r="C33" s="36" t="s">
        <v>130</v>
      </c>
      <c r="D33" s="31">
        <v>3</v>
      </c>
      <c r="E33" s="29" t="s">
        <v>22</v>
      </c>
      <c r="F33" s="37"/>
    </row>
    <row r="34" spans="1:6" ht="28.5">
      <c r="A34" s="26" t="s">
        <v>114</v>
      </c>
      <c r="B34" s="30">
        <v>19</v>
      </c>
      <c r="C34" s="36" t="s">
        <v>131</v>
      </c>
      <c r="D34" s="31">
        <v>3</v>
      </c>
      <c r="E34" s="29" t="s">
        <v>22</v>
      </c>
      <c r="F34" s="37"/>
    </row>
    <row r="35" spans="1:6" ht="28.5">
      <c r="A35" s="26" t="s">
        <v>114</v>
      </c>
      <c r="B35" s="30">
        <v>20</v>
      </c>
      <c r="C35" s="36" t="s">
        <v>132</v>
      </c>
      <c r="D35" s="31">
        <v>3</v>
      </c>
      <c r="E35" s="29" t="s">
        <v>22</v>
      </c>
      <c r="F35" s="37"/>
    </row>
    <row r="36" spans="1:6" ht="42.75">
      <c r="A36" s="26" t="s">
        <v>114</v>
      </c>
      <c r="B36" s="30">
        <v>21</v>
      </c>
      <c r="C36" s="36" t="s">
        <v>133</v>
      </c>
      <c r="D36" s="31">
        <v>3</v>
      </c>
      <c r="E36" s="29" t="s">
        <v>22</v>
      </c>
      <c r="F36" s="37"/>
    </row>
    <row r="37" spans="1:6" ht="28.5">
      <c r="A37" s="26" t="s">
        <v>114</v>
      </c>
      <c r="B37" s="30">
        <v>22</v>
      </c>
      <c r="C37" s="36" t="s">
        <v>134</v>
      </c>
      <c r="D37" s="31">
        <v>2</v>
      </c>
      <c r="E37" s="29" t="s">
        <v>22</v>
      </c>
      <c r="F37" s="37"/>
    </row>
    <row r="38" spans="1:6" ht="42.75">
      <c r="A38" s="26" t="s">
        <v>114</v>
      </c>
      <c r="B38" s="30">
        <v>23</v>
      </c>
      <c r="C38" s="36" t="s">
        <v>135</v>
      </c>
      <c r="D38" s="31">
        <v>3</v>
      </c>
      <c r="E38" s="29" t="s">
        <v>22</v>
      </c>
      <c r="F38" s="37"/>
    </row>
    <row r="39" spans="1:6" ht="42.75">
      <c r="A39" s="26" t="s">
        <v>114</v>
      </c>
      <c r="B39" s="30">
        <v>24</v>
      </c>
      <c r="C39" s="36" t="s">
        <v>494</v>
      </c>
      <c r="D39" s="31">
        <v>3</v>
      </c>
      <c r="E39" s="29" t="s">
        <v>22</v>
      </c>
      <c r="F39" s="37"/>
    </row>
    <row r="40" spans="1:6" ht="42.75">
      <c r="A40" s="26" t="s">
        <v>114</v>
      </c>
      <c r="B40" s="30">
        <v>25</v>
      </c>
      <c r="C40" s="36" t="s">
        <v>136</v>
      </c>
      <c r="D40" s="31">
        <v>3</v>
      </c>
      <c r="E40" s="29" t="s">
        <v>22</v>
      </c>
      <c r="F40" s="37"/>
    </row>
    <row r="41" spans="1:6" ht="28.5">
      <c r="A41" s="26" t="s">
        <v>114</v>
      </c>
      <c r="B41" s="30">
        <v>26</v>
      </c>
      <c r="C41" s="36" t="s">
        <v>137</v>
      </c>
      <c r="D41" s="31">
        <v>3</v>
      </c>
      <c r="E41" s="29" t="s">
        <v>22</v>
      </c>
      <c r="F41" s="37"/>
    </row>
    <row r="42" spans="1:6" ht="28.5">
      <c r="A42" s="26" t="s">
        <v>114</v>
      </c>
      <c r="B42" s="30">
        <v>27</v>
      </c>
      <c r="C42" s="36" t="s">
        <v>138</v>
      </c>
      <c r="D42" s="31">
        <v>2</v>
      </c>
      <c r="E42" s="29" t="s">
        <v>22</v>
      </c>
      <c r="F42" s="37"/>
    </row>
    <row r="43" spans="1:6" ht="28.5">
      <c r="A43" s="26" t="s">
        <v>114</v>
      </c>
      <c r="B43" s="30">
        <v>28</v>
      </c>
      <c r="C43" s="36" t="s">
        <v>139</v>
      </c>
      <c r="D43" s="31">
        <v>3</v>
      </c>
      <c r="E43" s="29" t="s">
        <v>22</v>
      </c>
      <c r="F43" s="37"/>
    </row>
    <row r="44" spans="1:6" ht="15.75">
      <c r="A44" s="84"/>
      <c r="B44" s="183"/>
      <c r="C44" s="82" t="s">
        <v>140</v>
      </c>
      <c r="D44" s="83"/>
      <c r="E44" s="81"/>
      <c r="F44" s="81"/>
    </row>
    <row r="45" spans="1:6" ht="57">
      <c r="A45" s="26" t="s">
        <v>114</v>
      </c>
      <c r="B45" s="30">
        <v>29</v>
      </c>
      <c r="C45" s="36" t="s">
        <v>141</v>
      </c>
      <c r="D45" s="31">
        <v>4</v>
      </c>
      <c r="E45" s="29" t="s">
        <v>22</v>
      </c>
      <c r="F45" s="37"/>
    </row>
    <row r="46" spans="1:6" ht="28.5">
      <c r="A46" s="26" t="s">
        <v>114</v>
      </c>
      <c r="B46" s="30">
        <v>30</v>
      </c>
      <c r="C46" s="36" t="s">
        <v>142</v>
      </c>
      <c r="D46" s="31">
        <v>3</v>
      </c>
      <c r="E46" s="29" t="s">
        <v>22</v>
      </c>
      <c r="F46" s="37"/>
    </row>
    <row r="47" spans="1:6" ht="42.75">
      <c r="A47" s="26" t="s">
        <v>114</v>
      </c>
      <c r="B47" s="30">
        <v>31</v>
      </c>
      <c r="C47" s="36" t="s">
        <v>143</v>
      </c>
      <c r="D47" s="31">
        <v>3</v>
      </c>
      <c r="E47" s="29" t="s">
        <v>22</v>
      </c>
      <c r="F47" s="37"/>
    </row>
    <row r="48" spans="1:6" ht="42.75">
      <c r="A48" s="26" t="s">
        <v>114</v>
      </c>
      <c r="B48" s="30">
        <v>32</v>
      </c>
      <c r="C48" s="36" t="s">
        <v>144</v>
      </c>
      <c r="D48" s="31">
        <v>3</v>
      </c>
      <c r="E48" s="29" t="s">
        <v>22</v>
      </c>
      <c r="F48" s="37"/>
    </row>
    <row r="49" spans="1:6" ht="42.75">
      <c r="A49" s="26" t="s">
        <v>114</v>
      </c>
      <c r="B49" s="30">
        <v>33</v>
      </c>
      <c r="C49" s="36" t="s">
        <v>145</v>
      </c>
      <c r="D49" s="31">
        <v>4</v>
      </c>
      <c r="E49" s="29" t="s">
        <v>22</v>
      </c>
      <c r="F49" s="37"/>
    </row>
    <row r="50" spans="1:6" ht="28.5">
      <c r="A50" s="26" t="s">
        <v>114</v>
      </c>
      <c r="B50" s="30">
        <v>34</v>
      </c>
      <c r="C50" s="36" t="s">
        <v>146</v>
      </c>
      <c r="D50" s="31">
        <v>3</v>
      </c>
      <c r="E50" s="29" t="s">
        <v>22</v>
      </c>
      <c r="F50" s="37"/>
    </row>
    <row r="51" spans="1:6" ht="42.75">
      <c r="A51" s="26" t="s">
        <v>114</v>
      </c>
      <c r="B51" s="30">
        <v>35</v>
      </c>
      <c r="C51" s="36" t="s">
        <v>147</v>
      </c>
      <c r="D51" s="31">
        <v>1</v>
      </c>
      <c r="E51" s="29" t="s">
        <v>22</v>
      </c>
      <c r="F51" s="37"/>
    </row>
    <row r="52" spans="1:6" ht="15.75">
      <c r="A52" s="26" t="s">
        <v>114</v>
      </c>
      <c r="B52" s="30">
        <v>36</v>
      </c>
      <c r="C52" s="36" t="s">
        <v>148</v>
      </c>
      <c r="D52" s="31">
        <v>3</v>
      </c>
      <c r="E52" s="29" t="s">
        <v>22</v>
      </c>
      <c r="F52" s="37"/>
    </row>
    <row r="53" spans="1:6" ht="28.5">
      <c r="A53" s="26" t="s">
        <v>114</v>
      </c>
      <c r="B53" s="30">
        <v>37</v>
      </c>
      <c r="C53" s="36" t="s">
        <v>149</v>
      </c>
      <c r="D53" s="31">
        <v>1</v>
      </c>
      <c r="E53" s="29" t="s">
        <v>22</v>
      </c>
      <c r="F53" s="37"/>
    </row>
    <row r="54" spans="1:6" ht="15.75">
      <c r="A54" s="84"/>
      <c r="B54" s="183"/>
      <c r="C54" s="82" t="s">
        <v>150</v>
      </c>
      <c r="D54" s="83"/>
      <c r="E54" s="81"/>
      <c r="F54" s="81"/>
    </row>
    <row r="55" spans="1:6" ht="28.5">
      <c r="A55" s="26" t="s">
        <v>114</v>
      </c>
      <c r="B55" s="30">
        <v>38</v>
      </c>
      <c r="C55" s="36" t="s">
        <v>487</v>
      </c>
      <c r="D55" s="31">
        <v>4</v>
      </c>
      <c r="E55" s="29" t="s">
        <v>22</v>
      </c>
      <c r="F55" s="37"/>
    </row>
    <row r="56" spans="1:6" ht="28.5">
      <c r="A56" s="26" t="s">
        <v>114</v>
      </c>
      <c r="B56" s="30">
        <v>39</v>
      </c>
      <c r="C56" s="36" t="s">
        <v>151</v>
      </c>
      <c r="D56" s="31">
        <v>3</v>
      </c>
      <c r="E56" s="29" t="s">
        <v>22</v>
      </c>
      <c r="F56" s="37"/>
    </row>
    <row r="57" spans="1:6" ht="15.75">
      <c r="A57" s="26" t="s">
        <v>114</v>
      </c>
      <c r="B57" s="30">
        <v>40</v>
      </c>
      <c r="C57" s="36" t="s">
        <v>152</v>
      </c>
      <c r="D57" s="31">
        <v>3</v>
      </c>
      <c r="E57" s="29" t="s">
        <v>22</v>
      </c>
      <c r="F57" s="37"/>
    </row>
    <row r="58" spans="1:6" ht="28.5">
      <c r="A58" s="26" t="s">
        <v>114</v>
      </c>
      <c r="B58" s="30">
        <v>41</v>
      </c>
      <c r="C58" s="36" t="s">
        <v>153</v>
      </c>
      <c r="D58" s="31">
        <v>3</v>
      </c>
      <c r="E58" s="29" t="s">
        <v>22</v>
      </c>
      <c r="F58" s="37"/>
    </row>
    <row r="59" spans="1:6" ht="28.5">
      <c r="A59" s="26" t="s">
        <v>22</v>
      </c>
      <c r="B59" s="30">
        <v>42</v>
      </c>
      <c r="C59" s="36" t="s">
        <v>154</v>
      </c>
      <c r="D59" s="31">
        <v>3</v>
      </c>
      <c r="E59" s="29" t="s">
        <v>22</v>
      </c>
      <c r="F59" s="37"/>
    </row>
    <row r="60" spans="1:6" ht="28.5">
      <c r="A60" s="26" t="s">
        <v>114</v>
      </c>
      <c r="B60" s="30">
        <v>43</v>
      </c>
      <c r="C60" s="36" t="s">
        <v>155</v>
      </c>
      <c r="D60" s="31">
        <v>3</v>
      </c>
      <c r="E60" s="29" t="s">
        <v>22</v>
      </c>
      <c r="F60" s="37"/>
    </row>
    <row r="61" spans="1:6" ht="28.5">
      <c r="A61" s="26" t="s">
        <v>114</v>
      </c>
      <c r="B61" s="30">
        <v>44</v>
      </c>
      <c r="C61" s="36" t="s">
        <v>156</v>
      </c>
      <c r="D61" s="31">
        <v>3</v>
      </c>
      <c r="E61" s="29" t="s">
        <v>22</v>
      </c>
      <c r="F61" s="37"/>
    </row>
    <row r="62" spans="1:6" ht="28.5">
      <c r="A62" s="26" t="s">
        <v>114</v>
      </c>
      <c r="B62" s="30">
        <v>45</v>
      </c>
      <c r="C62" s="36" t="s">
        <v>157</v>
      </c>
      <c r="D62" s="31">
        <v>3</v>
      </c>
      <c r="E62" s="29" t="s">
        <v>22</v>
      </c>
      <c r="F62" s="37"/>
    </row>
    <row r="63" spans="1:6" ht="15.75">
      <c r="A63" s="26" t="s">
        <v>114</v>
      </c>
      <c r="B63" s="30">
        <v>46</v>
      </c>
      <c r="C63" s="36" t="s">
        <v>158</v>
      </c>
      <c r="D63" s="31">
        <v>3</v>
      </c>
      <c r="E63" s="29" t="s">
        <v>22</v>
      </c>
      <c r="F63" s="37"/>
    </row>
    <row r="64" spans="1:6" ht="28.5">
      <c r="A64" s="26" t="s">
        <v>114</v>
      </c>
      <c r="B64" s="30">
        <v>47</v>
      </c>
      <c r="C64" s="36" t="s">
        <v>159</v>
      </c>
      <c r="D64" s="31">
        <v>3</v>
      </c>
      <c r="E64" s="29" t="s">
        <v>22</v>
      </c>
      <c r="F64" s="37"/>
    </row>
    <row r="65" spans="1:6" ht="15.75">
      <c r="A65" s="26" t="s">
        <v>114</v>
      </c>
      <c r="B65" s="30">
        <v>48</v>
      </c>
      <c r="C65" s="36" t="s">
        <v>160</v>
      </c>
      <c r="D65" s="31">
        <v>3</v>
      </c>
      <c r="E65" s="29" t="s">
        <v>22</v>
      </c>
      <c r="F65" s="37"/>
    </row>
    <row r="66" spans="1:6" ht="15.75">
      <c r="A66" s="26" t="s">
        <v>114</v>
      </c>
      <c r="B66" s="30">
        <v>49</v>
      </c>
      <c r="C66" s="36" t="s">
        <v>161</v>
      </c>
      <c r="D66" s="31">
        <v>3</v>
      </c>
      <c r="E66" s="29" t="s">
        <v>22</v>
      </c>
      <c r="F66" s="37"/>
    </row>
    <row r="67" spans="1:6" ht="28.5">
      <c r="A67" s="26" t="s">
        <v>114</v>
      </c>
      <c r="B67" s="30">
        <v>50</v>
      </c>
      <c r="C67" s="36" t="s">
        <v>162</v>
      </c>
      <c r="D67" s="31">
        <v>2</v>
      </c>
      <c r="E67" s="29" t="s">
        <v>22</v>
      </c>
      <c r="F67" s="37"/>
    </row>
    <row r="68" spans="1:6" ht="15.75">
      <c r="A68" s="26" t="s">
        <v>114</v>
      </c>
      <c r="B68" s="30">
        <v>51</v>
      </c>
      <c r="C68" s="36" t="s">
        <v>163</v>
      </c>
      <c r="D68" s="31">
        <v>3</v>
      </c>
      <c r="E68" s="29" t="s">
        <v>22</v>
      </c>
      <c r="F68" s="37"/>
    </row>
    <row r="69" spans="1:6" ht="28.5">
      <c r="A69" s="26" t="s">
        <v>114</v>
      </c>
      <c r="B69" s="30">
        <v>52</v>
      </c>
      <c r="C69" s="36" t="s">
        <v>164</v>
      </c>
      <c r="D69" s="31">
        <v>3</v>
      </c>
      <c r="E69" s="29" t="s">
        <v>22</v>
      </c>
      <c r="F69" s="37"/>
    </row>
    <row r="70" spans="1:6" ht="57">
      <c r="A70" s="26" t="s">
        <v>114</v>
      </c>
      <c r="B70" s="30">
        <v>53</v>
      </c>
      <c r="C70" s="36" t="s">
        <v>165</v>
      </c>
      <c r="D70" s="31">
        <v>3</v>
      </c>
      <c r="E70" s="29" t="s">
        <v>22</v>
      </c>
      <c r="F70" s="37"/>
    </row>
    <row r="71" spans="1:6" ht="57">
      <c r="A71" s="26" t="s">
        <v>114</v>
      </c>
      <c r="B71" s="30">
        <v>54</v>
      </c>
      <c r="C71" s="36" t="s">
        <v>166</v>
      </c>
      <c r="D71" s="31">
        <v>3</v>
      </c>
      <c r="E71" s="29" t="s">
        <v>22</v>
      </c>
      <c r="F71" s="37"/>
    </row>
    <row r="72" spans="1:6" ht="28.5">
      <c r="A72" s="26" t="s">
        <v>114</v>
      </c>
      <c r="B72" s="30">
        <v>55</v>
      </c>
      <c r="C72" s="36" t="s">
        <v>167</v>
      </c>
      <c r="D72" s="31">
        <v>2</v>
      </c>
      <c r="E72" s="29" t="s">
        <v>22</v>
      </c>
      <c r="F72" s="37"/>
    </row>
    <row r="73" spans="1:6" ht="15.75">
      <c r="A73" s="26" t="s">
        <v>114</v>
      </c>
      <c r="B73" s="30">
        <v>56</v>
      </c>
      <c r="C73" s="36" t="s">
        <v>168</v>
      </c>
      <c r="D73" s="31">
        <v>3</v>
      </c>
      <c r="E73" s="29" t="s">
        <v>22</v>
      </c>
      <c r="F73" s="37"/>
    </row>
    <row r="74" spans="1:6" ht="15.75">
      <c r="A74" s="26" t="s">
        <v>114</v>
      </c>
      <c r="B74" s="30">
        <v>57</v>
      </c>
      <c r="C74" s="36" t="s">
        <v>169</v>
      </c>
      <c r="D74" s="31">
        <v>3</v>
      </c>
      <c r="E74" s="29" t="s">
        <v>22</v>
      </c>
      <c r="F74" s="37"/>
    </row>
    <row r="75" spans="1:6" ht="28.5">
      <c r="A75" s="26" t="s">
        <v>114</v>
      </c>
      <c r="B75" s="30">
        <v>58</v>
      </c>
      <c r="C75" s="36" t="s">
        <v>170</v>
      </c>
      <c r="D75" s="31">
        <v>3</v>
      </c>
      <c r="E75" s="29" t="s">
        <v>22</v>
      </c>
      <c r="F75" s="37"/>
    </row>
    <row r="76" spans="1:6" ht="28.5">
      <c r="A76" s="26" t="s">
        <v>114</v>
      </c>
      <c r="B76" s="30">
        <v>59</v>
      </c>
      <c r="C76" s="36" t="s">
        <v>171</v>
      </c>
      <c r="D76" s="31">
        <v>1</v>
      </c>
      <c r="E76" s="29" t="s">
        <v>22</v>
      </c>
      <c r="F76" s="37"/>
    </row>
    <row r="77" spans="1:6" ht="28.5">
      <c r="A77" s="26" t="s">
        <v>114</v>
      </c>
      <c r="B77" s="30">
        <v>60</v>
      </c>
      <c r="C77" s="36" t="s">
        <v>172</v>
      </c>
      <c r="D77" s="31">
        <v>3</v>
      </c>
      <c r="E77" s="29" t="s">
        <v>22</v>
      </c>
      <c r="F77" s="37"/>
    </row>
    <row r="78" spans="1:6" ht="28.5">
      <c r="A78" s="26" t="s">
        <v>114</v>
      </c>
      <c r="B78" s="30">
        <v>61</v>
      </c>
      <c r="C78" s="36" t="s">
        <v>589</v>
      </c>
      <c r="D78" s="31">
        <v>4</v>
      </c>
      <c r="E78" s="29" t="s">
        <v>22</v>
      </c>
      <c r="F78" s="37"/>
    </row>
    <row r="79" spans="1:6" ht="28.5">
      <c r="A79" s="26" t="s">
        <v>114</v>
      </c>
      <c r="B79" s="30">
        <v>62</v>
      </c>
      <c r="C79" s="36" t="s">
        <v>590</v>
      </c>
      <c r="D79" s="31">
        <v>3</v>
      </c>
      <c r="E79" s="29" t="s">
        <v>22</v>
      </c>
      <c r="F79" s="37"/>
    </row>
    <row r="80" spans="1:6" ht="28.5">
      <c r="A80" s="26" t="s">
        <v>114</v>
      </c>
      <c r="B80" s="30">
        <v>63</v>
      </c>
      <c r="C80" s="36" t="s">
        <v>173</v>
      </c>
      <c r="D80" s="31">
        <v>1</v>
      </c>
      <c r="E80" s="29" t="s">
        <v>22</v>
      </c>
      <c r="F80" s="37"/>
    </row>
    <row r="81" spans="1:6" ht="15.75">
      <c r="A81" s="26" t="s">
        <v>114</v>
      </c>
      <c r="B81" s="30">
        <v>64</v>
      </c>
      <c r="C81" s="36" t="s">
        <v>174</v>
      </c>
      <c r="D81" s="31">
        <v>3</v>
      </c>
      <c r="E81" s="29" t="s">
        <v>22</v>
      </c>
      <c r="F81" s="37"/>
    </row>
    <row r="82" spans="1:6" ht="28.5">
      <c r="A82" s="26" t="s">
        <v>114</v>
      </c>
      <c r="B82" s="30">
        <v>65</v>
      </c>
      <c r="C82" s="36" t="s">
        <v>175</v>
      </c>
      <c r="D82" s="31">
        <v>2</v>
      </c>
      <c r="E82" s="29" t="s">
        <v>22</v>
      </c>
      <c r="F82" s="37"/>
    </row>
    <row r="83" spans="1:6" ht="28.5">
      <c r="A83" s="26" t="s">
        <v>114</v>
      </c>
      <c r="B83" s="30">
        <v>66</v>
      </c>
      <c r="C83" s="36" t="s">
        <v>176</v>
      </c>
      <c r="D83" s="31">
        <v>2</v>
      </c>
      <c r="E83" s="29" t="s">
        <v>22</v>
      </c>
      <c r="F83" s="37"/>
    </row>
    <row r="84" spans="1:6" ht="28.5">
      <c r="A84" s="26" t="s">
        <v>114</v>
      </c>
      <c r="B84" s="30">
        <v>67</v>
      </c>
      <c r="C84" s="36" t="s">
        <v>591</v>
      </c>
      <c r="D84" s="31">
        <v>3</v>
      </c>
      <c r="E84" s="29" t="s">
        <v>22</v>
      </c>
      <c r="F84" s="37"/>
    </row>
    <row r="85" spans="1:6" ht="15.75">
      <c r="A85" s="26" t="s">
        <v>114</v>
      </c>
      <c r="B85" s="30">
        <v>68</v>
      </c>
      <c r="C85" s="36" t="s">
        <v>177</v>
      </c>
      <c r="D85" s="31">
        <v>3</v>
      </c>
      <c r="E85" s="29" t="s">
        <v>22</v>
      </c>
      <c r="F85" s="37"/>
    </row>
    <row r="86" spans="1:6" ht="28.5">
      <c r="A86" s="26" t="s">
        <v>114</v>
      </c>
      <c r="B86" s="30">
        <v>69</v>
      </c>
      <c r="C86" s="36" t="s">
        <v>178</v>
      </c>
      <c r="D86" s="31">
        <v>3</v>
      </c>
      <c r="E86" s="29" t="s">
        <v>22</v>
      </c>
      <c r="F86" s="37"/>
    </row>
    <row r="87" spans="1:6" ht="71.25">
      <c r="A87" s="26" t="s">
        <v>114</v>
      </c>
      <c r="B87" s="30">
        <v>70</v>
      </c>
      <c r="C87" s="36" t="s">
        <v>179</v>
      </c>
      <c r="D87" s="31">
        <v>3</v>
      </c>
      <c r="E87" s="29" t="s">
        <v>22</v>
      </c>
      <c r="F87" s="37"/>
    </row>
    <row r="88" spans="1:6" ht="28.5">
      <c r="A88" s="26" t="s">
        <v>114</v>
      </c>
      <c r="B88" s="30">
        <v>71</v>
      </c>
      <c r="C88" s="36" t="s">
        <v>180</v>
      </c>
      <c r="D88" s="31">
        <v>3</v>
      </c>
      <c r="E88" s="29" t="s">
        <v>22</v>
      </c>
      <c r="F88" s="37"/>
    </row>
    <row r="89" spans="1:6" s="87" customFormat="1" ht="15.75">
      <c r="A89" s="84"/>
      <c r="B89" s="183"/>
      <c r="C89" s="82" t="s">
        <v>181</v>
      </c>
      <c r="D89" s="83"/>
      <c r="E89" s="81"/>
      <c r="F89" s="81"/>
    </row>
    <row r="90" spans="1:6" ht="28.5">
      <c r="A90" s="26" t="s">
        <v>114</v>
      </c>
      <c r="B90" s="30">
        <v>72</v>
      </c>
      <c r="C90" s="36" t="s">
        <v>182</v>
      </c>
      <c r="D90" s="31">
        <v>3</v>
      </c>
      <c r="E90" s="29" t="s">
        <v>22</v>
      </c>
      <c r="F90" s="37"/>
    </row>
    <row r="91" spans="1:6" ht="28.5">
      <c r="A91" s="26" t="s">
        <v>114</v>
      </c>
      <c r="B91" s="30">
        <v>73</v>
      </c>
      <c r="C91" s="36" t="s">
        <v>183</v>
      </c>
      <c r="D91" s="31">
        <v>3</v>
      </c>
      <c r="E91" s="29" t="s">
        <v>22</v>
      </c>
      <c r="F91" s="37"/>
    </row>
    <row r="92" spans="1:6" ht="15.75">
      <c r="A92" s="26" t="s">
        <v>114</v>
      </c>
      <c r="B92" s="30">
        <v>74</v>
      </c>
      <c r="C92" s="36" t="s">
        <v>184</v>
      </c>
      <c r="D92" s="31">
        <v>3</v>
      </c>
      <c r="E92" s="29" t="s">
        <v>22</v>
      </c>
      <c r="F92" s="37"/>
    </row>
    <row r="93" spans="1:6" ht="28.5">
      <c r="A93" s="26" t="s">
        <v>114</v>
      </c>
      <c r="B93" s="30">
        <v>75</v>
      </c>
      <c r="C93" s="36" t="s">
        <v>185</v>
      </c>
      <c r="D93" s="31">
        <v>3</v>
      </c>
      <c r="E93" s="29" t="s">
        <v>22</v>
      </c>
      <c r="F93" s="37"/>
    </row>
    <row r="94" spans="1:6" ht="28.5">
      <c r="A94" s="26" t="s">
        <v>114</v>
      </c>
      <c r="B94" s="30">
        <v>76</v>
      </c>
      <c r="C94" s="36" t="s">
        <v>186</v>
      </c>
      <c r="D94" s="31">
        <v>3</v>
      </c>
      <c r="E94" s="29" t="s">
        <v>22</v>
      </c>
      <c r="F94" s="37"/>
    </row>
    <row r="95" spans="1:6" ht="15.75">
      <c r="A95" s="26" t="s">
        <v>114</v>
      </c>
      <c r="B95" s="30">
        <v>77</v>
      </c>
      <c r="C95" s="36" t="s">
        <v>495</v>
      </c>
      <c r="D95" s="31">
        <v>3</v>
      </c>
      <c r="E95" s="29" t="s">
        <v>22</v>
      </c>
      <c r="F95" s="37"/>
    </row>
    <row r="96" spans="1:6" ht="71.25">
      <c r="A96" s="26" t="s">
        <v>114</v>
      </c>
      <c r="B96" s="30">
        <v>78</v>
      </c>
      <c r="C96" s="36" t="s">
        <v>496</v>
      </c>
      <c r="D96" s="31">
        <v>3</v>
      </c>
      <c r="E96" s="29" t="s">
        <v>22</v>
      </c>
      <c r="F96" s="37"/>
    </row>
    <row r="97" spans="1:6" ht="28.5">
      <c r="A97" s="26" t="s">
        <v>114</v>
      </c>
      <c r="B97" s="30">
        <v>79</v>
      </c>
      <c r="C97" s="36" t="s">
        <v>187</v>
      </c>
      <c r="D97" s="31">
        <v>3</v>
      </c>
      <c r="E97" s="29" t="s">
        <v>22</v>
      </c>
      <c r="F97" s="37"/>
    </row>
    <row r="98" spans="1:6" ht="15.75">
      <c r="A98" s="26" t="s">
        <v>114</v>
      </c>
      <c r="B98" s="30">
        <v>80</v>
      </c>
      <c r="C98" s="36" t="s">
        <v>188</v>
      </c>
      <c r="D98" s="31">
        <v>3</v>
      </c>
      <c r="E98" s="29" t="s">
        <v>22</v>
      </c>
      <c r="F98" s="37"/>
    </row>
    <row r="99" spans="1:6" ht="28.5">
      <c r="A99" s="26" t="s">
        <v>114</v>
      </c>
      <c r="B99" s="30">
        <v>81</v>
      </c>
      <c r="C99" s="36" t="s">
        <v>189</v>
      </c>
      <c r="D99" s="31">
        <v>3</v>
      </c>
      <c r="E99" s="29" t="s">
        <v>22</v>
      </c>
      <c r="F99" s="37"/>
    </row>
    <row r="100" spans="1:6" ht="28.5">
      <c r="A100" s="26" t="s">
        <v>114</v>
      </c>
      <c r="B100" s="30">
        <v>82</v>
      </c>
      <c r="C100" s="36" t="s">
        <v>190</v>
      </c>
      <c r="D100" s="31">
        <v>3</v>
      </c>
      <c r="E100" s="29" t="s">
        <v>22</v>
      </c>
      <c r="F100" s="37"/>
    </row>
    <row r="101" spans="1:6" ht="28.5">
      <c r="A101" s="26" t="s">
        <v>114</v>
      </c>
      <c r="B101" s="30">
        <v>83</v>
      </c>
      <c r="C101" s="36" t="s">
        <v>191</v>
      </c>
      <c r="D101" s="31">
        <v>3</v>
      </c>
      <c r="E101" s="29" t="s">
        <v>22</v>
      </c>
      <c r="F101" s="37"/>
    </row>
    <row r="102" spans="1:6" ht="15.75">
      <c r="A102" s="26" t="s">
        <v>114</v>
      </c>
      <c r="B102" s="30">
        <v>84</v>
      </c>
      <c r="C102" s="36" t="s">
        <v>192</v>
      </c>
      <c r="D102" s="31">
        <v>3</v>
      </c>
      <c r="E102" s="29" t="s">
        <v>22</v>
      </c>
      <c r="F102" s="37"/>
    </row>
    <row r="103" spans="1:6" ht="42.75">
      <c r="A103" s="26" t="s">
        <v>114</v>
      </c>
      <c r="B103" s="30">
        <v>85</v>
      </c>
      <c r="C103" s="36" t="s">
        <v>193</v>
      </c>
      <c r="D103" s="31">
        <v>3</v>
      </c>
      <c r="E103" s="29" t="s">
        <v>22</v>
      </c>
      <c r="F103" s="37"/>
    </row>
    <row r="104" spans="1:6" ht="28.5">
      <c r="A104" s="26" t="s">
        <v>114</v>
      </c>
      <c r="B104" s="30">
        <v>86</v>
      </c>
      <c r="C104" s="36" t="s">
        <v>491</v>
      </c>
      <c r="D104" s="31">
        <v>3</v>
      </c>
      <c r="E104" s="29" t="s">
        <v>22</v>
      </c>
      <c r="F104" s="37"/>
    </row>
    <row r="105" spans="1:6" ht="28.5">
      <c r="A105" s="26" t="s">
        <v>114</v>
      </c>
      <c r="B105" s="30">
        <v>87</v>
      </c>
      <c r="C105" s="36" t="s">
        <v>194</v>
      </c>
      <c r="D105" s="31">
        <v>3</v>
      </c>
      <c r="E105" s="29" t="s">
        <v>22</v>
      </c>
      <c r="F105" s="37"/>
    </row>
    <row r="106" spans="1:6" ht="28.5">
      <c r="A106" s="26" t="s">
        <v>114</v>
      </c>
      <c r="B106" s="30">
        <v>88</v>
      </c>
      <c r="C106" s="36" t="s">
        <v>592</v>
      </c>
      <c r="D106" s="31">
        <v>3</v>
      </c>
      <c r="E106" s="29" t="s">
        <v>22</v>
      </c>
      <c r="F106" s="37"/>
    </row>
    <row r="107" spans="1:6" ht="42.75">
      <c r="A107" s="26" t="s">
        <v>114</v>
      </c>
      <c r="B107" s="30">
        <v>89</v>
      </c>
      <c r="C107" s="36" t="s">
        <v>195</v>
      </c>
      <c r="D107" s="31">
        <v>3</v>
      </c>
      <c r="E107" s="29" t="s">
        <v>22</v>
      </c>
      <c r="F107" s="37"/>
    </row>
    <row r="108" spans="1:6" ht="28.5">
      <c r="A108" s="26" t="s">
        <v>114</v>
      </c>
      <c r="B108" s="30">
        <v>90</v>
      </c>
      <c r="C108" s="36" t="s">
        <v>196</v>
      </c>
      <c r="D108" s="31">
        <v>1</v>
      </c>
      <c r="E108" s="29" t="s">
        <v>22</v>
      </c>
      <c r="F108" s="37"/>
    </row>
    <row r="109" spans="1:6" ht="57">
      <c r="A109" s="26" t="s">
        <v>114</v>
      </c>
      <c r="B109" s="30">
        <v>91</v>
      </c>
      <c r="C109" s="36" t="s">
        <v>197</v>
      </c>
      <c r="D109" s="31">
        <v>3</v>
      </c>
      <c r="E109" s="29" t="s">
        <v>22</v>
      </c>
      <c r="F109" s="37"/>
    </row>
    <row r="110" spans="1:6" ht="28.5">
      <c r="A110" s="26" t="s">
        <v>114</v>
      </c>
      <c r="B110" s="30">
        <v>92</v>
      </c>
      <c r="C110" s="36" t="s">
        <v>593</v>
      </c>
      <c r="D110" s="31">
        <v>3</v>
      </c>
      <c r="E110" s="29" t="s">
        <v>22</v>
      </c>
      <c r="F110" s="37"/>
    </row>
    <row r="111" spans="1:6" ht="15.75">
      <c r="A111" s="26" t="s">
        <v>114</v>
      </c>
      <c r="B111" s="30">
        <v>93</v>
      </c>
      <c r="C111" s="36" t="s">
        <v>198</v>
      </c>
      <c r="D111" s="31">
        <v>3</v>
      </c>
      <c r="E111" s="29" t="s">
        <v>22</v>
      </c>
      <c r="F111" s="37"/>
    </row>
    <row r="112" spans="1:6" ht="15.75">
      <c r="A112" s="26" t="s">
        <v>114</v>
      </c>
      <c r="B112" s="30">
        <v>94</v>
      </c>
      <c r="C112" s="36" t="s">
        <v>199</v>
      </c>
      <c r="D112" s="31">
        <v>1</v>
      </c>
      <c r="E112" s="29" t="s">
        <v>22</v>
      </c>
      <c r="F112" s="37"/>
    </row>
    <row r="113" spans="1:6" ht="28.5">
      <c r="A113" s="26" t="s">
        <v>114</v>
      </c>
      <c r="B113" s="30">
        <v>95</v>
      </c>
      <c r="C113" s="36" t="s">
        <v>490</v>
      </c>
      <c r="D113" s="31">
        <v>3</v>
      </c>
      <c r="E113" s="29" t="s">
        <v>22</v>
      </c>
      <c r="F113" s="37"/>
    </row>
    <row r="114" spans="1:6" ht="57">
      <c r="A114" s="26" t="s">
        <v>114</v>
      </c>
      <c r="B114" s="30">
        <v>96</v>
      </c>
      <c r="C114" s="36" t="s">
        <v>200</v>
      </c>
      <c r="D114" s="31">
        <v>3</v>
      </c>
      <c r="E114" s="29" t="s">
        <v>22</v>
      </c>
      <c r="F114" s="37"/>
    </row>
    <row r="115" spans="1:6" ht="15.75">
      <c r="A115" s="84"/>
      <c r="B115" s="183"/>
      <c r="C115" s="82" t="s">
        <v>201</v>
      </c>
      <c r="D115" s="83"/>
      <c r="E115" s="81"/>
      <c r="F115" s="81"/>
    </row>
    <row r="116" spans="1:6" ht="28.5">
      <c r="A116" s="26" t="s">
        <v>114</v>
      </c>
      <c r="B116" s="30">
        <v>97</v>
      </c>
      <c r="C116" s="36" t="s">
        <v>202</v>
      </c>
      <c r="D116" s="31">
        <v>3</v>
      </c>
      <c r="E116" s="29" t="s">
        <v>22</v>
      </c>
      <c r="F116" s="37"/>
    </row>
    <row r="117" spans="1:6" ht="28.5">
      <c r="A117" s="26" t="s">
        <v>114</v>
      </c>
      <c r="B117" s="30">
        <v>98</v>
      </c>
      <c r="C117" s="36" t="s">
        <v>203</v>
      </c>
      <c r="D117" s="31">
        <v>3</v>
      </c>
      <c r="E117" s="29" t="s">
        <v>22</v>
      </c>
      <c r="F117" s="37"/>
    </row>
    <row r="118" spans="1:6" ht="28.5">
      <c r="A118" s="26" t="s">
        <v>114</v>
      </c>
      <c r="B118" s="30">
        <v>99</v>
      </c>
      <c r="C118" s="36" t="s">
        <v>204</v>
      </c>
      <c r="D118" s="31">
        <v>3</v>
      </c>
      <c r="E118" s="29" t="s">
        <v>22</v>
      </c>
      <c r="F118" s="37"/>
    </row>
    <row r="119" spans="1:6" ht="28.5">
      <c r="A119" s="26" t="s">
        <v>114</v>
      </c>
      <c r="B119" s="30">
        <v>100</v>
      </c>
      <c r="C119" s="36" t="s">
        <v>205</v>
      </c>
      <c r="D119" s="31">
        <v>3</v>
      </c>
      <c r="E119" s="29" t="s">
        <v>22</v>
      </c>
      <c r="F119" s="37"/>
    </row>
    <row r="120" spans="1:6" ht="28.5">
      <c r="A120" s="26" t="s">
        <v>114</v>
      </c>
      <c r="B120" s="30">
        <v>101</v>
      </c>
      <c r="C120" s="36" t="s">
        <v>206</v>
      </c>
      <c r="D120" s="31">
        <v>3</v>
      </c>
      <c r="E120" s="29" t="s">
        <v>22</v>
      </c>
      <c r="F120" s="37"/>
    </row>
    <row r="121" spans="1:6" ht="42.75">
      <c r="A121" s="26" t="s">
        <v>114</v>
      </c>
      <c r="B121" s="30">
        <v>102</v>
      </c>
      <c r="C121" s="44" t="s">
        <v>207</v>
      </c>
      <c r="D121" s="31">
        <v>3</v>
      </c>
      <c r="E121" s="29" t="s">
        <v>22</v>
      </c>
      <c r="F121" s="37"/>
    </row>
    <row r="122" spans="1:6" ht="28.5">
      <c r="A122" s="26" t="s">
        <v>114</v>
      </c>
      <c r="B122" s="30">
        <v>103</v>
      </c>
      <c r="C122" s="36" t="s">
        <v>208</v>
      </c>
      <c r="D122" s="31">
        <v>3</v>
      </c>
      <c r="E122" s="29" t="s">
        <v>22</v>
      </c>
      <c r="F122" s="37"/>
    </row>
    <row r="123" spans="1:6" ht="15.75">
      <c r="A123" s="26" t="s">
        <v>114</v>
      </c>
      <c r="B123" s="30">
        <v>104</v>
      </c>
      <c r="C123" s="36" t="s">
        <v>209</v>
      </c>
      <c r="D123" s="31">
        <v>3</v>
      </c>
      <c r="E123" s="29" t="s">
        <v>22</v>
      </c>
      <c r="F123" s="37"/>
    </row>
    <row r="124" spans="1:6" ht="28.5">
      <c r="A124" s="26" t="s">
        <v>114</v>
      </c>
      <c r="B124" s="30">
        <v>105</v>
      </c>
      <c r="C124" s="36" t="s">
        <v>210</v>
      </c>
      <c r="D124" s="31">
        <v>3</v>
      </c>
      <c r="E124" s="29" t="s">
        <v>22</v>
      </c>
      <c r="F124" s="37"/>
    </row>
    <row r="125" spans="1:6" ht="15.75">
      <c r="A125" s="26" t="s">
        <v>114</v>
      </c>
      <c r="B125" s="30">
        <v>106</v>
      </c>
      <c r="C125" s="36" t="s">
        <v>211</v>
      </c>
      <c r="D125" s="31">
        <v>3</v>
      </c>
      <c r="E125" s="29" t="s">
        <v>22</v>
      </c>
      <c r="F125" s="37"/>
    </row>
    <row r="126" spans="1:6" ht="42.75">
      <c r="A126" s="26" t="s">
        <v>114</v>
      </c>
      <c r="B126" s="30">
        <v>107</v>
      </c>
      <c r="C126" s="36" t="s">
        <v>212</v>
      </c>
      <c r="D126" s="31">
        <v>3</v>
      </c>
      <c r="E126" s="29" t="s">
        <v>22</v>
      </c>
      <c r="F126" s="37"/>
    </row>
    <row r="127" spans="1:6" ht="28.5">
      <c r="A127" s="26" t="s">
        <v>114</v>
      </c>
      <c r="B127" s="30">
        <v>108</v>
      </c>
      <c r="C127" s="36" t="s">
        <v>213</v>
      </c>
      <c r="D127" s="31">
        <v>2</v>
      </c>
      <c r="E127" s="29" t="s">
        <v>22</v>
      </c>
      <c r="F127" s="37"/>
    </row>
    <row r="128" spans="1:6" ht="28.5">
      <c r="A128" s="26" t="s">
        <v>114</v>
      </c>
      <c r="B128" s="30">
        <v>109</v>
      </c>
      <c r="C128" s="36" t="s">
        <v>214</v>
      </c>
      <c r="D128" s="31">
        <v>2</v>
      </c>
      <c r="E128" s="29" t="s">
        <v>22</v>
      </c>
      <c r="F128" s="37"/>
    </row>
    <row r="129" spans="1:6" ht="28.5">
      <c r="A129" s="26" t="s">
        <v>114</v>
      </c>
      <c r="B129" s="30">
        <v>110</v>
      </c>
      <c r="C129" s="36" t="s">
        <v>215</v>
      </c>
      <c r="D129" s="31">
        <v>3</v>
      </c>
      <c r="E129" s="29" t="s">
        <v>22</v>
      </c>
      <c r="F129" s="37"/>
    </row>
    <row r="130" spans="1:6" ht="28.5">
      <c r="A130" s="26" t="s">
        <v>114</v>
      </c>
      <c r="B130" s="30">
        <v>111</v>
      </c>
      <c r="C130" s="36" t="s">
        <v>216</v>
      </c>
      <c r="D130" s="31">
        <v>3</v>
      </c>
      <c r="E130" s="29" t="s">
        <v>22</v>
      </c>
      <c r="F130" s="37"/>
    </row>
    <row r="131" spans="1:6" ht="15.75">
      <c r="A131" s="26" t="s">
        <v>114</v>
      </c>
      <c r="B131" s="30">
        <v>112</v>
      </c>
      <c r="C131" s="36" t="s">
        <v>217</v>
      </c>
      <c r="D131" s="31">
        <v>1</v>
      </c>
      <c r="E131" s="29" t="s">
        <v>22</v>
      </c>
      <c r="F131" s="37"/>
    </row>
    <row r="132" spans="1:6" ht="28.5">
      <c r="A132" s="26" t="s">
        <v>114</v>
      </c>
      <c r="B132" s="30">
        <v>113</v>
      </c>
      <c r="C132" s="36" t="s">
        <v>218</v>
      </c>
      <c r="D132" s="31">
        <v>1</v>
      </c>
      <c r="E132" s="29" t="s">
        <v>22</v>
      </c>
      <c r="F132" s="37"/>
    </row>
    <row r="133" spans="1:6" ht="15.75">
      <c r="A133" s="26" t="s">
        <v>114</v>
      </c>
      <c r="B133" s="30">
        <v>114</v>
      </c>
      <c r="C133" s="36" t="s">
        <v>219</v>
      </c>
      <c r="D133" s="31">
        <v>3</v>
      </c>
      <c r="E133" s="29" t="s">
        <v>22</v>
      </c>
      <c r="F133" s="37"/>
    </row>
    <row r="134" spans="1:6" ht="28.5">
      <c r="A134" s="26" t="s">
        <v>114</v>
      </c>
      <c r="B134" s="30">
        <v>115</v>
      </c>
      <c r="C134" s="36" t="s">
        <v>220</v>
      </c>
      <c r="D134" s="31">
        <v>1</v>
      </c>
      <c r="E134" s="29" t="s">
        <v>22</v>
      </c>
      <c r="F134" s="37"/>
    </row>
    <row r="135" spans="1:6" ht="15.75">
      <c r="A135" s="26" t="s">
        <v>114</v>
      </c>
      <c r="B135" s="30">
        <v>116</v>
      </c>
      <c r="C135" s="36" t="s">
        <v>221</v>
      </c>
      <c r="D135" s="31">
        <v>3</v>
      </c>
      <c r="E135" s="29" t="s">
        <v>22</v>
      </c>
      <c r="F135" s="37"/>
    </row>
    <row r="136" spans="1:6" ht="28.5">
      <c r="A136" s="26" t="s">
        <v>114</v>
      </c>
      <c r="B136" s="30">
        <v>117</v>
      </c>
      <c r="C136" s="36" t="s">
        <v>222</v>
      </c>
      <c r="D136" s="31">
        <v>3</v>
      </c>
      <c r="E136" s="29" t="s">
        <v>22</v>
      </c>
      <c r="F136" s="37"/>
    </row>
    <row r="137" spans="1:6" ht="57">
      <c r="A137" s="26" t="s">
        <v>114</v>
      </c>
      <c r="B137" s="30">
        <v>118</v>
      </c>
      <c r="C137" s="36" t="s">
        <v>223</v>
      </c>
      <c r="D137" s="31">
        <v>1</v>
      </c>
      <c r="E137" s="29" t="s">
        <v>22</v>
      </c>
      <c r="F137" s="37"/>
    </row>
    <row r="138" spans="1:6" ht="15.75">
      <c r="A138" s="84"/>
      <c r="B138" s="183"/>
      <c r="C138" s="82" t="s">
        <v>224</v>
      </c>
      <c r="D138" s="83"/>
      <c r="E138" s="81"/>
      <c r="F138" s="81"/>
    </row>
    <row r="139" spans="1:6" ht="28.5">
      <c r="A139" s="26" t="s">
        <v>114</v>
      </c>
      <c r="B139" s="30">
        <v>119</v>
      </c>
      <c r="C139" s="36" t="s">
        <v>225</v>
      </c>
      <c r="D139" s="31">
        <v>3</v>
      </c>
      <c r="E139" s="29" t="s">
        <v>22</v>
      </c>
      <c r="F139" s="37"/>
    </row>
    <row r="140" spans="1:6" ht="42.75">
      <c r="A140" s="26" t="s">
        <v>114</v>
      </c>
      <c r="B140" s="30">
        <v>120</v>
      </c>
      <c r="C140" s="36" t="s">
        <v>226</v>
      </c>
      <c r="D140" s="31">
        <v>3</v>
      </c>
      <c r="E140" s="29" t="s">
        <v>22</v>
      </c>
      <c r="F140" s="37"/>
    </row>
    <row r="141" spans="1:6" ht="42.75">
      <c r="A141" s="26" t="s">
        <v>114</v>
      </c>
      <c r="B141" s="30">
        <v>121</v>
      </c>
      <c r="C141" s="36" t="s">
        <v>227</v>
      </c>
      <c r="D141" s="31">
        <v>3</v>
      </c>
      <c r="E141" s="29" t="s">
        <v>22</v>
      </c>
      <c r="F141" s="37"/>
    </row>
    <row r="142" spans="1:6" ht="28.5">
      <c r="A142" s="26" t="s">
        <v>114</v>
      </c>
      <c r="B142" s="30">
        <v>122</v>
      </c>
      <c r="C142" s="36" t="s">
        <v>228</v>
      </c>
      <c r="D142" s="31">
        <v>1</v>
      </c>
      <c r="E142" s="29" t="s">
        <v>22</v>
      </c>
      <c r="F142" s="37"/>
    </row>
    <row r="143" spans="1:6">
      <c r="A143" s="26" t="s">
        <v>114</v>
      </c>
      <c r="B143" s="30">
        <v>123</v>
      </c>
      <c r="C143" s="36" t="s">
        <v>570</v>
      </c>
      <c r="D143" s="31">
        <v>3</v>
      </c>
      <c r="E143" s="16"/>
      <c r="F143" s="16"/>
    </row>
    <row r="144" spans="1:6">
      <c r="A144" s="26" t="s">
        <v>114</v>
      </c>
      <c r="B144" s="30">
        <v>124</v>
      </c>
      <c r="C144" s="36" t="s">
        <v>571</v>
      </c>
      <c r="D144" s="31">
        <v>3</v>
      </c>
      <c r="E144" s="16"/>
      <c r="F144" s="16"/>
    </row>
    <row r="145" spans="1:6">
      <c r="A145" s="26" t="s">
        <v>114</v>
      </c>
      <c r="B145" s="30">
        <v>125</v>
      </c>
      <c r="C145" s="36" t="s">
        <v>572</v>
      </c>
      <c r="D145" s="31">
        <v>3</v>
      </c>
      <c r="E145" s="16"/>
      <c r="F145" s="16"/>
    </row>
    <row r="146" spans="1:6">
      <c r="A146" s="26" t="s">
        <v>114</v>
      </c>
      <c r="B146" s="30">
        <v>126</v>
      </c>
      <c r="C146" s="36" t="s">
        <v>573</v>
      </c>
      <c r="D146" s="31">
        <v>3</v>
      </c>
      <c r="E146" s="16"/>
      <c r="F146" s="16"/>
    </row>
    <row r="147" spans="1:6">
      <c r="A147" s="26" t="s">
        <v>114</v>
      </c>
      <c r="B147" s="30">
        <v>127</v>
      </c>
      <c r="C147" s="36" t="s">
        <v>574</v>
      </c>
      <c r="D147" s="31">
        <v>3</v>
      </c>
      <c r="E147" s="16"/>
      <c r="F147" s="16"/>
    </row>
    <row r="169" spans="1:6" ht="15.75">
      <c r="A169" s="100"/>
      <c r="B169" s="86"/>
      <c r="C169" s="82" t="s">
        <v>497</v>
      </c>
      <c r="D169" s="83"/>
      <c r="E169" s="81"/>
      <c r="F169" s="81"/>
    </row>
    <row r="170" spans="1:6" ht="42.75">
      <c r="C170" s="109" t="s">
        <v>501</v>
      </c>
    </row>
    <row r="171" spans="1:6" ht="28.5">
      <c r="C171" s="109" t="s">
        <v>500</v>
      </c>
    </row>
    <row r="172" spans="1:6" ht="28.5">
      <c r="C172" s="109" t="s">
        <v>498</v>
      </c>
    </row>
    <row r="173" spans="1:6" ht="28.5">
      <c r="C173" s="109" t="s">
        <v>499</v>
      </c>
    </row>
  </sheetData>
  <mergeCells count="7">
    <mergeCell ref="A13:B13"/>
    <mergeCell ref="A1:C1"/>
    <mergeCell ref="D1:F1"/>
    <mergeCell ref="A2:C2"/>
    <mergeCell ref="B6:C6"/>
    <mergeCell ref="B7:C7"/>
    <mergeCell ref="A11:C11"/>
  </mergeCells>
  <conditionalFormatting sqref="F19:F23 C19:C23">
    <cfRule type="expression" dxfId="566" priority="37" stopIfTrue="1">
      <formula>IF($H19="MAJOR/ MINOR",TRUE)</formula>
    </cfRule>
    <cfRule type="expression" dxfId="565" priority="38" stopIfTrue="1">
      <formula>IF($H19="Major", TRUE)</formula>
    </cfRule>
    <cfRule type="expression" dxfId="564" priority="39" stopIfTrue="1">
      <formula>IF($H19="Minor",TRUE)</formula>
    </cfRule>
    <cfRule type="expression" dxfId="563" priority="40" stopIfTrue="1">
      <formula>IF(#REF!="",FALSE,IF(#REF!=0,TRUE))</formula>
    </cfRule>
    <cfRule type="expression" dxfId="562" priority="41" stopIfTrue="1">
      <formula>IF(#REF!=9,TRUE)</formula>
    </cfRule>
    <cfRule type="expression" dxfId="561" priority="42" stopIfTrue="1">
      <formula>IF(#REF!&gt;3,TRUE)</formula>
    </cfRule>
    <cfRule type="expression" dxfId="560" priority="43" stopIfTrue="1">
      <formula>IF($H19="",IF(AND(#REF!="",$B19&lt;&gt;""),TRUE))</formula>
    </cfRule>
    <cfRule type="expression" dxfId="559" priority="44" stopIfTrue="1">
      <formula>IF(#REF!&lt;&gt;"",IF($B19="",TRUE))</formula>
    </cfRule>
    <cfRule type="expression" dxfId="558" priority="45" stopIfTrue="1">
      <formula>IF(AND($B19="",#REF!="",#REF!="REQ"),TRUE)</formula>
    </cfRule>
  </conditionalFormatting>
  <conditionalFormatting sqref="C25:C40 F25:F40">
    <cfRule type="expression" dxfId="557" priority="91" stopIfTrue="1">
      <formula>IF($H24="MAJOR/ MINOR",TRUE)</formula>
    </cfRule>
    <cfRule type="expression" dxfId="556" priority="92" stopIfTrue="1">
      <formula>IF($H24="Major", TRUE)</formula>
    </cfRule>
    <cfRule type="expression" dxfId="555" priority="93" stopIfTrue="1">
      <formula>IF($H24="Minor",TRUE)</formula>
    </cfRule>
    <cfRule type="expression" dxfId="554" priority="94" stopIfTrue="1">
      <formula>IF(#REF!="",FALSE,IF(#REF!=0,TRUE))</formula>
    </cfRule>
    <cfRule type="expression" dxfId="553" priority="95" stopIfTrue="1">
      <formula>IF(#REF!=9,TRUE)</formula>
    </cfRule>
    <cfRule type="expression" dxfId="552" priority="96" stopIfTrue="1">
      <formula>IF(#REF!&gt;3,TRUE)</formula>
    </cfRule>
    <cfRule type="expression" dxfId="551" priority="97" stopIfTrue="1">
      <formula>IF($H24="",IF(AND(#REF!="",$B28&lt;&gt;""),TRUE))</formula>
    </cfRule>
    <cfRule type="expression" dxfId="550" priority="98" stopIfTrue="1">
      <formula>IF(#REF!&lt;&gt;"",IF($B28="",TRUE))</formula>
    </cfRule>
    <cfRule type="expression" dxfId="549" priority="99" stopIfTrue="1">
      <formula>IF(AND($B28="",#REF!="",#REF!="REQ"),TRUE)</formula>
    </cfRule>
  </conditionalFormatting>
  <conditionalFormatting sqref="C41:C43 F41:F43 C59:C62 F59:F62">
    <cfRule type="expression" dxfId="548" priority="109" stopIfTrue="1">
      <formula>IF($H40="MAJOR/ MINOR",TRUE)</formula>
    </cfRule>
    <cfRule type="expression" dxfId="547" priority="110" stopIfTrue="1">
      <formula>IF($H40="Major", TRUE)</formula>
    </cfRule>
    <cfRule type="expression" dxfId="546" priority="111" stopIfTrue="1">
      <formula>IF($H40="Minor",TRUE)</formula>
    </cfRule>
    <cfRule type="expression" dxfId="545" priority="112" stopIfTrue="1">
      <formula>IF(#REF!="",FALSE,IF(#REF!=0,TRUE))</formula>
    </cfRule>
    <cfRule type="expression" dxfId="544" priority="113" stopIfTrue="1">
      <formula>IF(#REF!=9,TRUE)</formula>
    </cfRule>
    <cfRule type="expression" dxfId="543" priority="114" stopIfTrue="1">
      <formula>IF(#REF!&gt;3,TRUE)</formula>
    </cfRule>
    <cfRule type="expression" dxfId="542" priority="115" stopIfTrue="1">
      <formula>IF($H40="",IF(AND(#REF!="",$B45&lt;&gt;""),TRUE))</formula>
    </cfRule>
    <cfRule type="expression" dxfId="541" priority="116" stopIfTrue="1">
      <formula>IF(#REF!&lt;&gt;"",IF($B45="",TRUE))</formula>
    </cfRule>
    <cfRule type="expression" dxfId="540" priority="117" stopIfTrue="1">
      <formula>IF(AND($B45="",#REF!="",#REF!="REQ"),TRUE)</formula>
    </cfRule>
  </conditionalFormatting>
  <conditionalFormatting sqref="F50:F53 C50:C53 C55:C57 F55:F57 C64:C83 F64:F83">
    <cfRule type="expression" dxfId="539" priority="118" stopIfTrue="1">
      <formula>IF($H49="MAJOR/ MINOR",TRUE)</formula>
    </cfRule>
    <cfRule type="expression" dxfId="538" priority="119" stopIfTrue="1">
      <formula>IF($H49="Major", TRUE)</formula>
    </cfRule>
    <cfRule type="expression" dxfId="537" priority="120" stopIfTrue="1">
      <formula>IF($H49="Minor",TRUE)</formula>
    </cfRule>
    <cfRule type="expression" dxfId="536" priority="121" stopIfTrue="1">
      <formula>IF(#REF!="",FALSE,IF(#REF!=0,TRUE))</formula>
    </cfRule>
    <cfRule type="expression" dxfId="535" priority="122" stopIfTrue="1">
      <formula>IF(#REF!=9,TRUE)</formula>
    </cfRule>
    <cfRule type="expression" dxfId="534" priority="123" stopIfTrue="1">
      <formula>IF(#REF!&gt;3,TRUE)</formula>
    </cfRule>
    <cfRule type="expression" dxfId="533" priority="124" stopIfTrue="1">
      <formula>IF($H49="",IF(AND(#REF!="",$B55&lt;&gt;""),TRUE))</formula>
    </cfRule>
    <cfRule type="expression" dxfId="532" priority="125" stopIfTrue="1">
      <formula>IF(#REF!&lt;&gt;"",IF($B55="",TRUE))</formula>
    </cfRule>
    <cfRule type="expression" dxfId="531" priority="126" stopIfTrue="1">
      <formula>IF(AND($B55="",#REF!="",#REF!="REQ"),TRUE)</formula>
    </cfRule>
  </conditionalFormatting>
  <conditionalFormatting sqref="C84:C88 F84:F88 F90:F108 C90:C108">
    <cfRule type="expression" dxfId="530" priority="127" stopIfTrue="1">
      <formula>IF($H83="MAJOR/ MINOR",TRUE)</formula>
    </cfRule>
    <cfRule type="expression" dxfId="529" priority="128" stopIfTrue="1">
      <formula>IF($H83="Major", TRUE)</formula>
    </cfRule>
    <cfRule type="expression" dxfId="528" priority="129" stopIfTrue="1">
      <formula>IF($H83="Minor",TRUE)</formula>
    </cfRule>
    <cfRule type="expression" dxfId="527" priority="130" stopIfTrue="1">
      <formula>IF(#REF!="",FALSE,IF(#REF!=0,TRUE))</formula>
    </cfRule>
    <cfRule type="expression" dxfId="526" priority="131" stopIfTrue="1">
      <formula>IF(#REF!=9,TRUE)</formula>
    </cfRule>
    <cfRule type="expression" dxfId="525" priority="132" stopIfTrue="1">
      <formula>IF(#REF!&gt;3,TRUE)</formula>
    </cfRule>
    <cfRule type="expression" dxfId="524" priority="133" stopIfTrue="1">
      <formula>IF($H83="",IF(AND(#REF!="",$B90&lt;&gt;""),TRUE))</formula>
    </cfRule>
    <cfRule type="expression" dxfId="523" priority="134" stopIfTrue="1">
      <formula>IF(#REF!&lt;&gt;"",IF($B90="",TRUE))</formula>
    </cfRule>
    <cfRule type="expression" dxfId="522" priority="135" stopIfTrue="1">
      <formula>IF(AND($B90="",#REF!="",#REF!="REQ"),TRUE)</formula>
    </cfRule>
  </conditionalFormatting>
  <conditionalFormatting sqref="F109:F114 C109:C114 C116:C130 F116:F130">
    <cfRule type="expression" dxfId="521" priority="136" stopIfTrue="1">
      <formula>IF($H108="MAJOR/ MINOR",TRUE)</formula>
    </cfRule>
    <cfRule type="expression" dxfId="520" priority="137" stopIfTrue="1">
      <formula>IF($H108="Major", TRUE)</formula>
    </cfRule>
    <cfRule type="expression" dxfId="519" priority="138" stopIfTrue="1">
      <formula>IF($H108="Minor",TRUE)</formula>
    </cfRule>
    <cfRule type="expression" dxfId="518" priority="139" stopIfTrue="1">
      <formula>IF(#REF!="",FALSE,IF(#REF!=0,TRUE))</formula>
    </cfRule>
    <cfRule type="expression" dxfId="517" priority="140" stopIfTrue="1">
      <formula>IF(#REF!=9,TRUE)</formula>
    </cfRule>
    <cfRule type="expression" dxfId="516" priority="141" stopIfTrue="1">
      <formula>IF(#REF!&gt;3,TRUE)</formula>
    </cfRule>
    <cfRule type="expression" dxfId="515" priority="142" stopIfTrue="1">
      <formula>IF($H108="",IF(AND(#REF!="",$B116&lt;&gt;""),TRUE))</formula>
    </cfRule>
    <cfRule type="expression" dxfId="514" priority="143" stopIfTrue="1">
      <formula>IF(#REF!&lt;&gt;"",IF($B116="",TRUE))</formula>
    </cfRule>
    <cfRule type="expression" dxfId="513" priority="144" stopIfTrue="1">
      <formula>IF(AND($B116="",#REF!="",#REF!="REQ"),TRUE)</formula>
    </cfRule>
  </conditionalFormatting>
  <conditionalFormatting sqref="C131:C134 F131:F134">
    <cfRule type="expression" dxfId="512" priority="145" stopIfTrue="1">
      <formula>IF($H130="MAJOR/ MINOR",TRUE)</formula>
    </cfRule>
    <cfRule type="expression" dxfId="511" priority="146" stopIfTrue="1">
      <formula>IF($H130="Major", TRUE)</formula>
    </cfRule>
    <cfRule type="expression" dxfId="510" priority="147" stopIfTrue="1">
      <formula>IF($H130="Minor",TRUE)</formula>
    </cfRule>
    <cfRule type="expression" dxfId="509" priority="148" stopIfTrue="1">
      <formula>IF(#REF!="",FALSE,IF(#REF!=0,TRUE))</formula>
    </cfRule>
    <cfRule type="expression" dxfId="508" priority="149" stopIfTrue="1">
      <formula>IF(#REF!=9,TRUE)</formula>
    </cfRule>
    <cfRule type="expression" dxfId="507" priority="150" stopIfTrue="1">
      <formula>IF(#REF!&gt;3,TRUE)</formula>
    </cfRule>
    <cfRule type="expression" dxfId="506" priority="151" stopIfTrue="1">
      <formula>IF($H130="",IF(AND(#REF!="",$B139&lt;&gt;""),TRUE))</formula>
    </cfRule>
    <cfRule type="expression" dxfId="505" priority="152" stopIfTrue="1">
      <formula>IF(#REF!&lt;&gt;"",IF($B139="",TRUE))</formula>
    </cfRule>
    <cfRule type="expression" dxfId="504" priority="153" stopIfTrue="1">
      <formula>IF(AND($B139="",#REF!="",#REF!="REQ"),TRUE)</formula>
    </cfRule>
  </conditionalFormatting>
  <conditionalFormatting sqref="C170">
    <cfRule type="expression" dxfId="503" priority="253" stopIfTrue="1">
      <formula>IF($H168="MAJOR/ MINOR",TRUE)</formula>
    </cfRule>
    <cfRule type="expression" dxfId="502" priority="254" stopIfTrue="1">
      <formula>IF($H168="Major", TRUE)</formula>
    </cfRule>
    <cfRule type="expression" dxfId="501" priority="255" stopIfTrue="1">
      <formula>IF($H168="Minor",TRUE)</formula>
    </cfRule>
    <cfRule type="expression" dxfId="500" priority="256" stopIfTrue="1">
      <formula>IF(#REF!="",FALSE,IF(#REF!=0,TRUE))</formula>
    </cfRule>
    <cfRule type="expression" dxfId="499" priority="257" stopIfTrue="1">
      <formula>IF(#REF!=9,TRUE)</formula>
    </cfRule>
    <cfRule type="expression" dxfId="498" priority="258" stopIfTrue="1">
      <formula>IF(#REF!&gt;3,TRUE)</formula>
    </cfRule>
    <cfRule type="expression" dxfId="497" priority="259" stopIfTrue="1">
      <formula>IF($H168="",IF(AND(#REF!="",#REF!&lt;&gt;""),TRUE))</formula>
    </cfRule>
    <cfRule type="expression" dxfId="496" priority="260" stopIfTrue="1">
      <formula>IF(#REF!&lt;&gt;"",IF(#REF!="",TRUE))</formula>
    </cfRule>
    <cfRule type="expression" dxfId="495" priority="261" stopIfTrue="1">
      <formula>IF(AND(#REF!="",#REF!="",#REF!="REQ"),TRUE)</formula>
    </cfRule>
  </conditionalFormatting>
  <conditionalFormatting sqref="F45:F49 C45:C49">
    <cfRule type="expression" dxfId="494" priority="271" stopIfTrue="1">
      <formula>IF($H44="MAJOR/ MINOR",TRUE)</formula>
    </cfRule>
    <cfRule type="expression" dxfId="493" priority="272" stopIfTrue="1">
      <formula>IF($H44="Major", TRUE)</formula>
    </cfRule>
    <cfRule type="expression" dxfId="492" priority="273" stopIfTrue="1">
      <formula>IF($H44="Minor",TRUE)</formula>
    </cfRule>
    <cfRule type="expression" dxfId="491" priority="274" stopIfTrue="1">
      <formula>IF(#REF!="",FALSE,IF(#REF!=0,TRUE))</formula>
    </cfRule>
    <cfRule type="expression" dxfId="490" priority="275" stopIfTrue="1">
      <formula>IF(#REF!=9,TRUE)</formula>
    </cfRule>
    <cfRule type="expression" dxfId="489" priority="276" stopIfTrue="1">
      <formula>IF(#REF!&gt;3,TRUE)</formula>
    </cfRule>
    <cfRule type="expression" dxfId="488" priority="277" stopIfTrue="1">
      <formula>IF($H44="",IF(AND(#REF!="",$B48&lt;&gt;""),TRUE))</formula>
    </cfRule>
    <cfRule type="expression" dxfId="487" priority="278" stopIfTrue="1">
      <formula>IF(#REF!&lt;&gt;"",IF($B48="",TRUE))</formula>
    </cfRule>
    <cfRule type="expression" dxfId="486" priority="279" stopIfTrue="1">
      <formula>IF(AND($B48="",#REF!="",#REF!="REQ"),TRUE)</formula>
    </cfRule>
  </conditionalFormatting>
  <conditionalFormatting sqref="C63 F63">
    <cfRule type="expression" dxfId="485" priority="712" stopIfTrue="1">
      <formula>IF(#REF!="MAJOR/ MINOR",TRUE)</formula>
    </cfRule>
    <cfRule type="expression" dxfId="484" priority="713" stopIfTrue="1">
      <formula>IF(#REF!="Major", TRUE)</formula>
    </cfRule>
    <cfRule type="expression" dxfId="483" priority="714" stopIfTrue="1">
      <formula>IF(#REF!="Minor",TRUE)</formula>
    </cfRule>
    <cfRule type="expression" dxfId="482" priority="715" stopIfTrue="1">
      <formula>IF(#REF!="",FALSE,IF(#REF!=0,TRUE))</formula>
    </cfRule>
    <cfRule type="expression" dxfId="481" priority="716" stopIfTrue="1">
      <formula>IF(#REF!=9,TRUE)</formula>
    </cfRule>
    <cfRule type="expression" dxfId="480" priority="717" stopIfTrue="1">
      <formula>IF(#REF!&gt;3,TRUE)</formula>
    </cfRule>
    <cfRule type="expression" dxfId="479" priority="718" stopIfTrue="1">
      <formula>IF(#REF!="",IF(AND(#REF!="",$B68&lt;&gt;""),TRUE))</formula>
    </cfRule>
    <cfRule type="expression" dxfId="478" priority="719" stopIfTrue="1">
      <formula>IF(#REF!&lt;&gt;"",IF($B68="",TRUE))</formula>
    </cfRule>
    <cfRule type="expression" dxfId="477" priority="720" stopIfTrue="1">
      <formula>IF(AND($B68="",#REF!="",#REF!="REQ"),TRUE)</formula>
    </cfRule>
  </conditionalFormatting>
  <conditionalFormatting sqref="C58 F58">
    <cfRule type="expression" dxfId="476" priority="730" stopIfTrue="1">
      <formula>IF($H57="MAJOR/ MINOR",TRUE)</formula>
    </cfRule>
    <cfRule type="expression" dxfId="475" priority="731" stopIfTrue="1">
      <formula>IF($H57="Major", TRUE)</formula>
    </cfRule>
    <cfRule type="expression" dxfId="474" priority="732" stopIfTrue="1">
      <formula>IF($H57="Minor",TRUE)</formula>
    </cfRule>
    <cfRule type="expression" dxfId="473" priority="733" stopIfTrue="1">
      <formula>IF(#REF!="",FALSE,IF(#REF!=0,TRUE))</formula>
    </cfRule>
    <cfRule type="expression" dxfId="472" priority="734" stopIfTrue="1">
      <formula>IF(#REF!=9,TRUE)</formula>
    </cfRule>
    <cfRule type="expression" dxfId="471" priority="735" stopIfTrue="1">
      <formula>IF(#REF!&gt;3,TRUE)</formula>
    </cfRule>
    <cfRule type="expression" dxfId="470" priority="736" stopIfTrue="1">
      <formula>IF($H57="",IF(AND(#REF!="",#REF!&lt;&gt;""),TRUE))</formula>
    </cfRule>
    <cfRule type="expression" dxfId="469" priority="737" stopIfTrue="1">
      <formula>IF(#REF!&lt;&gt;"",IF(#REF!="",TRUE))</formula>
    </cfRule>
    <cfRule type="expression" dxfId="468" priority="738" stopIfTrue="1">
      <formula>IF(AND(#REF!="",#REF!="",#REF!="REQ"),TRUE)</formula>
    </cfRule>
  </conditionalFormatting>
  <conditionalFormatting sqref="C171">
    <cfRule type="expression" dxfId="467" priority="19" stopIfTrue="1">
      <formula>IF($H169="MAJOR/ MINOR",TRUE)</formula>
    </cfRule>
    <cfRule type="expression" dxfId="466" priority="20" stopIfTrue="1">
      <formula>IF($H169="Major", TRUE)</formula>
    </cfRule>
    <cfRule type="expression" dxfId="465" priority="21" stopIfTrue="1">
      <formula>IF($H169="Minor",TRUE)</formula>
    </cfRule>
    <cfRule type="expression" dxfId="464" priority="22" stopIfTrue="1">
      <formula>IF(#REF!="",FALSE,IF(#REF!=0,TRUE))</formula>
    </cfRule>
    <cfRule type="expression" dxfId="463" priority="23" stopIfTrue="1">
      <formula>IF(#REF!=9,TRUE)</formula>
    </cfRule>
    <cfRule type="expression" dxfId="462" priority="24" stopIfTrue="1">
      <formula>IF(#REF!&gt;3,TRUE)</formula>
    </cfRule>
    <cfRule type="expression" dxfId="461" priority="25" stopIfTrue="1">
      <formula>IF($H169="",IF(AND(#REF!="",#REF!&lt;&gt;""),TRUE))</formula>
    </cfRule>
    <cfRule type="expression" dxfId="460" priority="26" stopIfTrue="1">
      <formula>IF(#REF!&lt;&gt;"",IF(#REF!="",TRUE))</formula>
    </cfRule>
    <cfRule type="expression" dxfId="459" priority="27" stopIfTrue="1">
      <formula>IF(AND(#REF!="",#REF!="",#REF!="REQ"),TRUE)</formula>
    </cfRule>
  </conditionalFormatting>
  <conditionalFormatting sqref="C172">
    <cfRule type="expression" dxfId="458" priority="10" stopIfTrue="1">
      <formula>IF($H170="MAJOR/ MINOR",TRUE)</formula>
    </cfRule>
    <cfRule type="expression" dxfId="457" priority="11" stopIfTrue="1">
      <formula>IF($H170="Major", TRUE)</formula>
    </cfRule>
    <cfRule type="expression" dxfId="456" priority="12" stopIfTrue="1">
      <formula>IF($H170="Minor",TRUE)</formula>
    </cfRule>
    <cfRule type="expression" dxfId="455" priority="13" stopIfTrue="1">
      <formula>IF(#REF!="",FALSE,IF(#REF!=0,TRUE))</formula>
    </cfRule>
    <cfRule type="expression" dxfId="454" priority="14" stopIfTrue="1">
      <formula>IF(#REF!=9,TRUE)</formula>
    </cfRule>
    <cfRule type="expression" dxfId="453" priority="15" stopIfTrue="1">
      <formula>IF(#REF!&gt;3,TRUE)</formula>
    </cfRule>
    <cfRule type="expression" dxfId="452" priority="16" stopIfTrue="1">
      <formula>IF($H170="",IF(AND(#REF!="",#REF!&lt;&gt;""),TRUE))</formula>
    </cfRule>
    <cfRule type="expression" dxfId="451" priority="17" stopIfTrue="1">
      <formula>IF(#REF!&lt;&gt;"",IF(#REF!="",TRUE))</formula>
    </cfRule>
    <cfRule type="expression" dxfId="450" priority="18" stopIfTrue="1">
      <formula>IF(AND(#REF!="",#REF!="",#REF!="REQ"),TRUE)</formula>
    </cfRule>
  </conditionalFormatting>
  <conditionalFormatting sqref="C173">
    <cfRule type="expression" dxfId="449" priority="1" stopIfTrue="1">
      <formula>IF($H171="MAJOR/ MINOR",TRUE)</formula>
    </cfRule>
    <cfRule type="expression" dxfId="448" priority="2" stopIfTrue="1">
      <formula>IF($H171="Major", TRUE)</formula>
    </cfRule>
    <cfRule type="expression" dxfId="447" priority="3" stopIfTrue="1">
      <formula>IF($H171="Minor",TRUE)</formula>
    </cfRule>
    <cfRule type="expression" dxfId="446" priority="4" stopIfTrue="1">
      <formula>IF(#REF!="",FALSE,IF(#REF!=0,TRUE))</formula>
    </cfRule>
    <cfRule type="expression" dxfId="445" priority="5" stopIfTrue="1">
      <formula>IF(#REF!=9,TRUE)</formula>
    </cfRule>
    <cfRule type="expression" dxfId="444" priority="6" stopIfTrue="1">
      <formula>IF(#REF!&gt;3,TRUE)</formula>
    </cfRule>
    <cfRule type="expression" dxfId="443" priority="7" stopIfTrue="1">
      <formula>IF($H171="",IF(AND(#REF!="",#REF!&lt;&gt;""),TRUE))</formula>
    </cfRule>
    <cfRule type="expression" dxfId="442" priority="8" stopIfTrue="1">
      <formula>IF(#REF!&lt;&gt;"",IF(#REF!="",TRUE))</formula>
    </cfRule>
    <cfRule type="expression" dxfId="441" priority="9" stopIfTrue="1">
      <formula>IF(AND(#REF!="",#REF!="",#REF!="REQ"),TRUE)</formula>
    </cfRule>
  </conditionalFormatting>
  <conditionalFormatting sqref="C135:C137 F135:F137 F139:F142 C139:C142">
    <cfRule type="expression" dxfId="440" priority="1702" stopIfTrue="1">
      <formula>IF($H134="MAJOR/ MINOR",TRUE)</formula>
    </cfRule>
    <cfRule type="expression" dxfId="439" priority="1703" stopIfTrue="1">
      <formula>IF($H134="Major", TRUE)</formula>
    </cfRule>
    <cfRule type="expression" dxfId="438" priority="1704" stopIfTrue="1">
      <formula>IF($H134="Minor",TRUE)</formula>
    </cfRule>
    <cfRule type="expression" dxfId="437" priority="1705" stopIfTrue="1">
      <formula>IF(#REF!="",FALSE,IF(#REF!=0,TRUE))</formula>
    </cfRule>
    <cfRule type="expression" dxfId="436" priority="1706" stopIfTrue="1">
      <formula>IF(#REF!=9,TRUE)</formula>
    </cfRule>
    <cfRule type="expression" dxfId="435" priority="1707" stopIfTrue="1">
      <formula>IF(#REF!&gt;3,TRUE)</formula>
    </cfRule>
  </conditionalFormatting>
  <conditionalFormatting sqref="C144:C147">
    <cfRule type="expression" dxfId="434" priority="1855" stopIfTrue="1">
      <formula>IF($H143="MAJOR/ MINOR",TRUE)</formula>
    </cfRule>
    <cfRule type="expression" dxfId="433" priority="1856" stopIfTrue="1">
      <formula>IF($H143="Major", TRUE)</formula>
    </cfRule>
    <cfRule type="expression" dxfId="432" priority="1857" stopIfTrue="1">
      <formula>IF($H143="Minor",TRUE)</formula>
    </cfRule>
    <cfRule type="expression" dxfId="431" priority="1858" stopIfTrue="1">
      <formula>IF(#REF!="",FALSE,IF(#REF!=0,TRUE))</formula>
    </cfRule>
    <cfRule type="expression" dxfId="430" priority="1859" stopIfTrue="1">
      <formula>IF(#REF!=9,TRUE)</formula>
    </cfRule>
    <cfRule type="expression" dxfId="429" priority="1860" stopIfTrue="1">
      <formula>IF(#REF!&gt;3,TRUE)</formula>
    </cfRule>
  </conditionalFormatting>
  <conditionalFormatting sqref="C143">
    <cfRule type="expression" dxfId="428" priority="1864" stopIfTrue="1">
      <formula>IF($H142="MAJOR/ MINOR",TRUE)</formula>
    </cfRule>
    <cfRule type="expression" dxfId="427" priority="1865" stopIfTrue="1">
      <formula>IF($H142="Major", TRUE)</formula>
    </cfRule>
    <cfRule type="expression" dxfId="426" priority="1866" stopIfTrue="1">
      <formula>IF($H142="Minor",TRUE)</formula>
    </cfRule>
    <cfRule type="expression" dxfId="425" priority="1867" stopIfTrue="1">
      <formula>IF(#REF!="",FALSE,IF(#REF!=0,TRUE))</formula>
    </cfRule>
    <cfRule type="expression" dxfId="424" priority="1868" stopIfTrue="1">
      <formula>IF(#REF!=9,TRUE)</formula>
    </cfRule>
    <cfRule type="expression" dxfId="423" priority="1869" stopIfTrue="1">
      <formula>IF(#REF!&gt;3,TRUE)</formula>
    </cfRule>
  </conditionalFormatting>
  <dataValidations count="3">
    <dataValidation type="list" allowBlank="1" showInputMessage="1" showErrorMessage="1" errorTitle="Use Drop Down List" error="Clear your cell entry, then pick a value from the drop down list on the right of the cell" sqref="E25:E43 E45:E53 E90:E114 E116:E137 E139:E142 E15:E23 E55:E88" xr:uid="{00000000-0002-0000-0200-000000000000}">
      <formula1>Bidder_Response_Code</formula1>
    </dataValidation>
    <dataValidation type="list" allowBlank="1" showInputMessage="1" showErrorMessage="1" sqref="D14:E14" xr:uid="{00000000-0002-0000-0200-000001000000}">
      <formula1>$A$3:$A$9</formula1>
    </dataValidation>
    <dataValidation type="list" allowBlank="1" showInputMessage="1" showErrorMessage="1" sqref="D15:D147 D169" xr:uid="{00000000-0002-0000-0200-000002000000}">
      <formula1>TOA_Priority_Value</formula1>
    </dataValidation>
  </dataValidations>
  <hyperlinks>
    <hyperlink ref="D13" location="TOA_Priority_Value" display="TOA_Priority_Value" xr:uid="{00000000-0004-0000-02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708" stopIfTrue="1" id="{00000000-000E-0000-0200-0000A0000000}">
            <xm:f>IF($H134="",IF(AND(#REF!="",'Service Orders'!$B47&lt;&gt;""),TRUE))</xm:f>
            <x14:dxf>
              <fill>
                <patternFill>
                  <bgColor rgb="FFFFFF00"/>
                </patternFill>
              </fill>
            </x14:dxf>
          </x14:cfRule>
          <x14:cfRule type="expression" priority="1709" stopIfTrue="1" id="{00000000-000E-0000-0200-0000A1000000}">
            <xm:f>IF(#REF!&lt;&gt;"",IF('Service Orders'!$B47="",TRUE))</xm:f>
            <x14:dxf>
              <fill>
                <patternFill>
                  <bgColor rgb="FFFFFF00"/>
                </patternFill>
              </fill>
            </x14:dxf>
          </x14:cfRule>
          <x14:cfRule type="expression" priority="1710" stopIfTrue="1" id="{00000000-000E-0000-0200-0000A2000000}">
            <xm:f>IF(AND('Service Orders'!$B47="",#REF!="",#REF!="REQ"),TRUE)</xm:f>
            <x14:dxf>
              <fill>
                <patternFill>
                  <bgColor rgb="FFFFFF00"/>
                </patternFill>
              </fill>
            </x14:dxf>
          </x14:cfRule>
          <xm:sqref>C135:C137 F135:F137 F139:F142 C139:C142</xm:sqref>
        </x14:conditionalFormatting>
        <x14:conditionalFormatting xmlns:xm="http://schemas.microsoft.com/office/excel/2006/main">
          <x14:cfRule type="expression" priority="1861" stopIfTrue="1" id="{00000000-000E-0000-0200-0000A0000000}">
            <xm:f>IF($H143="",IF(AND(#REF!="",'Service Orders'!$B55&lt;&gt;""),TRUE))</xm:f>
            <x14:dxf>
              <fill>
                <patternFill>
                  <bgColor rgb="FFFFFF00"/>
                </patternFill>
              </fill>
            </x14:dxf>
          </x14:cfRule>
          <x14:cfRule type="expression" priority="1862" stopIfTrue="1" id="{00000000-000E-0000-0200-0000A1000000}">
            <xm:f>IF(#REF!&lt;&gt;"",IF('Service Orders'!$B55="",TRUE))</xm:f>
            <x14:dxf>
              <fill>
                <patternFill>
                  <bgColor rgb="FFFFFF00"/>
                </patternFill>
              </fill>
            </x14:dxf>
          </x14:cfRule>
          <x14:cfRule type="expression" priority="1863" stopIfTrue="1" id="{00000000-000E-0000-0200-0000A2000000}">
            <xm:f>IF(AND('Service Orders'!$B55="",#REF!="",#REF!="REQ"),TRUE)</xm:f>
            <x14:dxf>
              <fill>
                <patternFill>
                  <bgColor rgb="FFFFFF00"/>
                </patternFill>
              </fill>
            </x14:dxf>
          </x14:cfRule>
          <xm:sqref>C144:C147</xm:sqref>
        </x14:conditionalFormatting>
        <x14:conditionalFormatting xmlns:xm="http://schemas.microsoft.com/office/excel/2006/main">
          <x14:cfRule type="expression" priority="1870" stopIfTrue="1" id="{00000000-000E-0000-0200-0000A0000000}">
            <xm:f>IF($H142="",IF(AND(#REF!="",'Service Orders'!#REF!&lt;&gt;""),TRUE))</xm:f>
            <x14:dxf>
              <fill>
                <patternFill>
                  <bgColor rgb="FFFFFF00"/>
                </patternFill>
              </fill>
            </x14:dxf>
          </x14:cfRule>
          <x14:cfRule type="expression" priority="1871" stopIfTrue="1" id="{00000000-000E-0000-0200-0000A1000000}">
            <xm:f>IF(#REF!&lt;&gt;"",IF('Service Orders'!#REF!="",TRUE))</xm:f>
            <x14:dxf>
              <fill>
                <patternFill>
                  <bgColor rgb="FFFFFF00"/>
                </patternFill>
              </fill>
            </x14:dxf>
          </x14:cfRule>
          <x14:cfRule type="expression" priority="1872" stopIfTrue="1" id="{00000000-000E-0000-0200-0000A2000000}">
            <xm:f>IF(AND('Service Orders'!#REF!="",#REF!="",#REF!="REQ"),TRUE)</xm:f>
            <x14:dxf>
              <fill>
                <patternFill>
                  <bgColor rgb="FFFFFF00"/>
                </patternFill>
              </fill>
            </x14:dxf>
          </x14:cfRule>
          <xm:sqref>C143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workbookViewId="0">
      <selection activeCell="B55" sqref="B14:B55"/>
    </sheetView>
  </sheetViews>
  <sheetFormatPr defaultRowHeight="15"/>
  <cols>
    <col min="3" max="3" width="66.42578125" customWidth="1"/>
    <col min="4" max="4" width="12" bestFit="1" customWidth="1"/>
    <col min="5" max="5" width="11" customWidth="1"/>
    <col min="6" max="6" width="60.42578125" customWidth="1"/>
  </cols>
  <sheetData>
    <row r="1" spans="1:6" ht="28.5" thickBot="1">
      <c r="A1" s="194" t="s">
        <v>246</v>
      </c>
      <c r="B1" s="195"/>
      <c r="C1" s="196"/>
      <c r="D1" s="191" t="s">
        <v>78</v>
      </c>
      <c r="E1" s="192"/>
      <c r="F1" s="193"/>
    </row>
    <row r="2" spans="1:6">
      <c r="A2" s="202"/>
      <c r="B2" s="203"/>
      <c r="C2" s="204"/>
      <c r="D2" s="67" t="s">
        <v>0</v>
      </c>
      <c r="E2" s="68" t="s">
        <v>1</v>
      </c>
      <c r="F2" s="69" t="s">
        <v>2</v>
      </c>
    </row>
    <row r="3" spans="1:6" ht="15.75">
      <c r="A3" s="38" t="s">
        <v>3</v>
      </c>
      <c r="B3" s="200" t="s">
        <v>4</v>
      </c>
      <c r="C3" s="201"/>
      <c r="D3" s="65" t="s">
        <v>3</v>
      </c>
      <c r="E3" s="179">
        <f>COUNTIF(E14:E147,"Y")</f>
        <v>0</v>
      </c>
      <c r="F3" s="3">
        <f>E3/$E$12</f>
        <v>0</v>
      </c>
    </row>
    <row r="4" spans="1:6" ht="15.75">
      <c r="A4" s="38" t="s">
        <v>5</v>
      </c>
      <c r="B4" s="200" t="s">
        <v>6</v>
      </c>
      <c r="C4" s="201"/>
      <c r="D4" s="65" t="s">
        <v>5</v>
      </c>
      <c r="E4" s="179">
        <f>COUNTIF(E14:E147,"F")</f>
        <v>0</v>
      </c>
      <c r="F4" s="3">
        <f t="shared" ref="F4:F11" si="0">E4/$E$12</f>
        <v>0</v>
      </c>
    </row>
    <row r="5" spans="1:6" ht="15.75">
      <c r="A5" s="38" t="s">
        <v>7</v>
      </c>
      <c r="B5" s="200" t="s">
        <v>8</v>
      </c>
      <c r="C5" s="201"/>
      <c r="D5" s="65" t="s">
        <v>7</v>
      </c>
      <c r="E5" s="179">
        <f>COUNTIF(E14:E147,"T")</f>
        <v>0</v>
      </c>
      <c r="F5" s="3">
        <f t="shared" si="0"/>
        <v>0</v>
      </c>
    </row>
    <row r="6" spans="1:6" ht="15.75">
      <c r="A6" s="38" t="s">
        <v>9</v>
      </c>
      <c r="B6" s="200" t="s">
        <v>10</v>
      </c>
      <c r="C6" s="201"/>
      <c r="D6" s="65" t="s">
        <v>9</v>
      </c>
      <c r="E6" s="179">
        <f>COUNTIF(E14:E147,"M")</f>
        <v>0</v>
      </c>
      <c r="F6" s="3">
        <f t="shared" si="0"/>
        <v>0</v>
      </c>
    </row>
    <row r="7" spans="1:6" ht="15.75">
      <c r="A7" s="38" t="s">
        <v>11</v>
      </c>
      <c r="B7" s="200" t="s">
        <v>12</v>
      </c>
      <c r="C7" s="201"/>
      <c r="D7" s="65" t="s">
        <v>11</v>
      </c>
      <c r="E7" s="179">
        <f>COUNTIF(E14:E147,"I")</f>
        <v>0</v>
      </c>
      <c r="F7" s="3">
        <f t="shared" si="0"/>
        <v>0</v>
      </c>
    </row>
    <row r="8" spans="1:6" ht="15.75">
      <c r="A8" s="38" t="s">
        <v>13</v>
      </c>
      <c r="B8" s="200" t="s">
        <v>14</v>
      </c>
      <c r="C8" s="201"/>
      <c r="D8" s="65" t="s">
        <v>13</v>
      </c>
      <c r="E8" s="179">
        <f>COUNTIF(E14:E147,"R")</f>
        <v>0</v>
      </c>
      <c r="F8" s="3">
        <f t="shared" si="0"/>
        <v>0</v>
      </c>
    </row>
    <row r="9" spans="1:6" ht="15.75">
      <c r="A9" s="38" t="s">
        <v>15</v>
      </c>
      <c r="B9" s="200" t="s">
        <v>16</v>
      </c>
      <c r="C9" s="201"/>
      <c r="D9" s="65" t="s">
        <v>15</v>
      </c>
      <c r="E9" s="179">
        <f>COUNTIF(E14:E147,"N")</f>
        <v>0</v>
      </c>
      <c r="F9" s="3">
        <f t="shared" si="0"/>
        <v>0</v>
      </c>
    </row>
    <row r="10" spans="1:6" ht="15.75">
      <c r="A10" s="38" t="s">
        <v>17</v>
      </c>
      <c r="B10" s="200" t="s">
        <v>247</v>
      </c>
      <c r="C10" s="201"/>
      <c r="D10" s="65" t="s">
        <v>17</v>
      </c>
      <c r="E10" s="179">
        <f>COUNTIF(E14:E147,"N/A")</f>
        <v>0</v>
      </c>
      <c r="F10" s="3">
        <f t="shared" si="0"/>
        <v>0</v>
      </c>
    </row>
    <row r="11" spans="1:6" ht="16.5" thickBot="1">
      <c r="A11" s="207"/>
      <c r="B11" s="208"/>
      <c r="C11" s="209"/>
      <c r="D11" s="65" t="s">
        <v>19</v>
      </c>
      <c r="E11" s="179">
        <f>E12-SUM(E3:E10)</f>
        <v>41</v>
      </c>
      <c r="F11" s="3">
        <f t="shared" si="0"/>
        <v>1</v>
      </c>
    </row>
    <row r="12" spans="1:6" ht="15.75" thickBot="1">
      <c r="A12" s="23"/>
      <c r="B12" s="24"/>
      <c r="C12" s="25"/>
      <c r="D12" s="66" t="s">
        <v>20</v>
      </c>
      <c r="E12" s="7">
        <v>41</v>
      </c>
      <c r="F12" s="8">
        <v>1</v>
      </c>
    </row>
    <row r="13" spans="1:6" ht="135">
      <c r="A13" s="205" t="s">
        <v>21</v>
      </c>
      <c r="B13" s="206"/>
      <c r="C13" s="70" t="s">
        <v>248</v>
      </c>
      <c r="D13" s="79" t="s">
        <v>521</v>
      </c>
      <c r="E13" s="71" t="s">
        <v>617</v>
      </c>
      <c r="F13" s="72" t="s">
        <v>372</v>
      </c>
    </row>
    <row r="14" spans="1:6" ht="85.5">
      <c r="A14" s="26" t="s">
        <v>249</v>
      </c>
      <c r="B14" s="30">
        <v>1</v>
      </c>
      <c r="C14" s="27" t="s">
        <v>250</v>
      </c>
      <c r="D14" s="45">
        <v>3</v>
      </c>
      <c r="E14" s="29" t="s">
        <v>22</v>
      </c>
      <c r="F14" s="33"/>
    </row>
    <row r="15" spans="1:6" ht="42.75">
      <c r="A15" s="26" t="s">
        <v>249</v>
      </c>
      <c r="B15" s="30">
        <v>2</v>
      </c>
      <c r="C15" s="27" t="s">
        <v>251</v>
      </c>
      <c r="D15" s="45">
        <v>3</v>
      </c>
      <c r="E15" s="29"/>
      <c r="F15" s="33"/>
    </row>
    <row r="16" spans="1:6" ht="28.5">
      <c r="A16" s="26" t="s">
        <v>249</v>
      </c>
      <c r="B16" s="30">
        <v>3</v>
      </c>
      <c r="C16" s="27" t="s">
        <v>252</v>
      </c>
      <c r="D16" s="45">
        <v>3</v>
      </c>
      <c r="E16" s="29" t="s">
        <v>22</v>
      </c>
      <c r="F16" s="33"/>
    </row>
    <row r="17" spans="1:6">
      <c r="A17" s="84"/>
      <c r="B17" s="85"/>
      <c r="C17" s="27" t="s">
        <v>253</v>
      </c>
      <c r="D17" s="88"/>
      <c r="E17" s="81"/>
      <c r="F17" s="89"/>
    </row>
    <row r="18" spans="1:6" ht="15.75">
      <c r="A18" s="26" t="s">
        <v>249</v>
      </c>
      <c r="B18" s="30">
        <v>4</v>
      </c>
      <c r="C18" s="27" t="s">
        <v>254</v>
      </c>
      <c r="D18" s="45">
        <v>3</v>
      </c>
      <c r="E18" s="29" t="s">
        <v>22</v>
      </c>
      <c r="F18" s="33"/>
    </row>
    <row r="19" spans="1:6" ht="28.5">
      <c r="A19" s="26" t="s">
        <v>249</v>
      </c>
      <c r="B19" s="30">
        <v>5</v>
      </c>
      <c r="C19" s="27" t="s">
        <v>255</v>
      </c>
      <c r="D19" s="45">
        <v>3</v>
      </c>
      <c r="E19" s="29" t="s">
        <v>22</v>
      </c>
      <c r="F19" s="33"/>
    </row>
    <row r="20" spans="1:6" ht="28.5">
      <c r="A20" s="26" t="s">
        <v>249</v>
      </c>
      <c r="B20" s="30">
        <v>6</v>
      </c>
      <c r="C20" s="27" t="s">
        <v>256</v>
      </c>
      <c r="D20" s="45">
        <v>3</v>
      </c>
      <c r="E20" s="29" t="s">
        <v>22</v>
      </c>
      <c r="F20" s="33"/>
    </row>
    <row r="21" spans="1:6" ht="15.75">
      <c r="A21" s="26" t="s">
        <v>249</v>
      </c>
      <c r="B21" s="30">
        <v>7</v>
      </c>
      <c r="C21" s="27" t="s">
        <v>257</v>
      </c>
      <c r="D21" s="45">
        <v>3</v>
      </c>
      <c r="E21" s="29" t="s">
        <v>22</v>
      </c>
      <c r="F21" s="33"/>
    </row>
    <row r="22" spans="1:6" ht="28.5">
      <c r="A22" s="26" t="s">
        <v>249</v>
      </c>
      <c r="B22" s="30">
        <v>8</v>
      </c>
      <c r="C22" s="27" t="s">
        <v>258</v>
      </c>
      <c r="D22" s="45">
        <v>3</v>
      </c>
      <c r="E22" s="29" t="s">
        <v>22</v>
      </c>
      <c r="F22" s="33"/>
    </row>
    <row r="23" spans="1:6" ht="28.5">
      <c r="A23" s="26" t="s">
        <v>249</v>
      </c>
      <c r="B23" s="30">
        <v>9</v>
      </c>
      <c r="C23" s="27" t="s">
        <v>259</v>
      </c>
      <c r="D23" s="45">
        <v>3</v>
      </c>
      <c r="E23" s="29" t="s">
        <v>22</v>
      </c>
      <c r="F23" s="33"/>
    </row>
    <row r="24" spans="1:6" ht="28.5">
      <c r="A24" s="26" t="s">
        <v>249</v>
      </c>
      <c r="B24" s="30">
        <v>10</v>
      </c>
      <c r="C24" s="27" t="s">
        <v>260</v>
      </c>
      <c r="D24" s="45">
        <v>3</v>
      </c>
      <c r="E24" s="29" t="s">
        <v>22</v>
      </c>
      <c r="F24" s="33"/>
    </row>
    <row r="25" spans="1:6" ht="15.75">
      <c r="A25" s="26" t="s">
        <v>249</v>
      </c>
      <c r="B25" s="30">
        <v>11</v>
      </c>
      <c r="C25" s="27" t="s">
        <v>261</v>
      </c>
      <c r="D25" s="45">
        <v>1</v>
      </c>
      <c r="E25" s="29" t="s">
        <v>22</v>
      </c>
      <c r="F25" s="33"/>
    </row>
    <row r="26" spans="1:6" ht="42.75">
      <c r="A26" s="26" t="s">
        <v>249</v>
      </c>
      <c r="B26" s="30">
        <v>12</v>
      </c>
      <c r="C26" s="27" t="s">
        <v>262</v>
      </c>
      <c r="D26" s="45">
        <v>3</v>
      </c>
      <c r="E26" s="29" t="s">
        <v>22</v>
      </c>
      <c r="F26" s="33"/>
    </row>
    <row r="27" spans="1:6" ht="42.75">
      <c r="A27" s="26" t="s">
        <v>249</v>
      </c>
      <c r="B27" s="30">
        <v>13</v>
      </c>
      <c r="C27" s="27" t="s">
        <v>263</v>
      </c>
      <c r="D27" s="45">
        <v>3</v>
      </c>
      <c r="E27" s="29" t="s">
        <v>22</v>
      </c>
      <c r="F27" s="33"/>
    </row>
    <row r="28" spans="1:6" ht="42.75">
      <c r="A28" s="26" t="s">
        <v>249</v>
      </c>
      <c r="B28" s="30">
        <v>14</v>
      </c>
      <c r="C28" s="27" t="s">
        <v>264</v>
      </c>
      <c r="D28" s="45">
        <v>3</v>
      </c>
      <c r="E28" s="29" t="s">
        <v>22</v>
      </c>
      <c r="F28" s="33"/>
    </row>
    <row r="29" spans="1:6" ht="15.75">
      <c r="A29" s="26" t="s">
        <v>249</v>
      </c>
      <c r="B29" s="30">
        <v>15</v>
      </c>
      <c r="C29" s="27" t="s">
        <v>265</v>
      </c>
      <c r="D29" s="45">
        <v>3</v>
      </c>
      <c r="E29" s="29" t="s">
        <v>22</v>
      </c>
      <c r="F29" s="33"/>
    </row>
    <row r="30" spans="1:6" ht="15.75">
      <c r="A30" s="26" t="s">
        <v>249</v>
      </c>
      <c r="B30" s="30">
        <v>16</v>
      </c>
      <c r="C30" s="27" t="s">
        <v>266</v>
      </c>
      <c r="D30" s="45">
        <v>3</v>
      </c>
      <c r="E30" s="29" t="s">
        <v>22</v>
      </c>
      <c r="F30" s="33"/>
    </row>
    <row r="31" spans="1:6" ht="28.5">
      <c r="A31" s="26" t="s">
        <v>249</v>
      </c>
      <c r="B31" s="30">
        <v>17</v>
      </c>
      <c r="C31" s="27" t="s">
        <v>267</v>
      </c>
      <c r="D31" s="45">
        <v>3</v>
      </c>
      <c r="E31" s="29" t="s">
        <v>22</v>
      </c>
      <c r="F31" s="33"/>
    </row>
    <row r="32" spans="1:6" ht="15.75">
      <c r="A32" s="26" t="s">
        <v>249</v>
      </c>
      <c r="B32" s="30">
        <v>18</v>
      </c>
      <c r="C32" s="27" t="s">
        <v>268</v>
      </c>
      <c r="D32" s="45">
        <v>1</v>
      </c>
      <c r="E32" s="29" t="s">
        <v>22</v>
      </c>
      <c r="F32" s="33"/>
    </row>
    <row r="33" spans="1:6" ht="42.75">
      <c r="A33" s="26" t="s">
        <v>249</v>
      </c>
      <c r="B33" s="30">
        <v>19</v>
      </c>
      <c r="C33" s="27" t="s">
        <v>534</v>
      </c>
      <c r="D33" s="45">
        <v>3</v>
      </c>
      <c r="E33" s="29" t="s">
        <v>22</v>
      </c>
      <c r="F33" s="33"/>
    </row>
    <row r="34" spans="1:6" ht="57">
      <c r="A34" s="26" t="s">
        <v>249</v>
      </c>
      <c r="B34" s="30">
        <v>20</v>
      </c>
      <c r="C34" s="27" t="s">
        <v>269</v>
      </c>
      <c r="D34" s="45">
        <v>3</v>
      </c>
      <c r="E34" s="29" t="s">
        <v>22</v>
      </c>
      <c r="F34" s="33"/>
    </row>
    <row r="35" spans="1:6" ht="28.5">
      <c r="A35" s="26" t="s">
        <v>249</v>
      </c>
      <c r="B35" s="30">
        <v>21</v>
      </c>
      <c r="C35" s="27" t="s">
        <v>270</v>
      </c>
      <c r="D35" s="45">
        <v>3</v>
      </c>
      <c r="E35" s="29" t="s">
        <v>22</v>
      </c>
      <c r="F35" s="33"/>
    </row>
    <row r="36" spans="1:6" ht="57">
      <c r="A36" s="26" t="s">
        <v>249</v>
      </c>
      <c r="B36" s="30">
        <v>22</v>
      </c>
      <c r="C36" s="27" t="s">
        <v>271</v>
      </c>
      <c r="D36" s="45">
        <v>3</v>
      </c>
      <c r="E36" s="29" t="s">
        <v>22</v>
      </c>
      <c r="F36" s="33"/>
    </row>
    <row r="37" spans="1:6" ht="28.5">
      <c r="A37" s="26" t="s">
        <v>249</v>
      </c>
      <c r="B37" s="30">
        <v>23</v>
      </c>
      <c r="C37" s="27" t="s">
        <v>272</v>
      </c>
      <c r="D37" s="45">
        <v>3</v>
      </c>
      <c r="E37" s="29" t="s">
        <v>22</v>
      </c>
      <c r="F37" s="33"/>
    </row>
    <row r="38" spans="1:6" ht="57">
      <c r="A38" s="26" t="s">
        <v>249</v>
      </c>
      <c r="B38" s="30">
        <v>24</v>
      </c>
      <c r="C38" s="27" t="s">
        <v>273</v>
      </c>
      <c r="D38" s="45">
        <v>3</v>
      </c>
      <c r="E38" s="29" t="s">
        <v>22</v>
      </c>
      <c r="F38" s="33"/>
    </row>
    <row r="39" spans="1:6" ht="28.5">
      <c r="A39" s="26" t="s">
        <v>249</v>
      </c>
      <c r="B39" s="30">
        <v>25</v>
      </c>
      <c r="C39" s="27" t="s">
        <v>274</v>
      </c>
      <c r="D39" s="45">
        <v>3</v>
      </c>
      <c r="E39" s="29" t="s">
        <v>22</v>
      </c>
      <c r="F39" s="33"/>
    </row>
    <row r="40" spans="1:6" ht="28.5">
      <c r="A40" s="26" t="s">
        <v>249</v>
      </c>
      <c r="B40" s="30">
        <v>26</v>
      </c>
      <c r="C40" s="27" t="s">
        <v>275</v>
      </c>
      <c r="D40" s="45">
        <v>3</v>
      </c>
      <c r="E40" s="29" t="s">
        <v>22</v>
      </c>
      <c r="F40" s="33"/>
    </row>
    <row r="41" spans="1:6" ht="114">
      <c r="A41" s="26" t="s">
        <v>249</v>
      </c>
      <c r="B41" s="30">
        <v>27</v>
      </c>
      <c r="C41" s="27" t="s">
        <v>276</v>
      </c>
      <c r="D41" s="45">
        <v>3</v>
      </c>
      <c r="E41" s="29" t="s">
        <v>22</v>
      </c>
      <c r="F41" s="33"/>
    </row>
    <row r="42" spans="1:6" ht="42.75">
      <c r="A42" s="26" t="s">
        <v>249</v>
      </c>
      <c r="B42" s="30">
        <v>28</v>
      </c>
      <c r="C42" s="27" t="s">
        <v>277</v>
      </c>
      <c r="D42" s="45">
        <v>3</v>
      </c>
      <c r="E42" s="29" t="s">
        <v>22</v>
      </c>
      <c r="F42" s="33"/>
    </row>
    <row r="43" spans="1:6" ht="57">
      <c r="A43" s="26" t="s">
        <v>249</v>
      </c>
      <c r="B43" s="30">
        <v>29</v>
      </c>
      <c r="C43" s="27" t="s">
        <v>278</v>
      </c>
      <c r="D43" s="45">
        <v>3</v>
      </c>
      <c r="E43" s="29" t="s">
        <v>22</v>
      </c>
      <c r="F43" s="33"/>
    </row>
    <row r="44" spans="1:6" ht="15.75">
      <c r="A44" s="26" t="s">
        <v>249</v>
      </c>
      <c r="B44" s="30">
        <v>30</v>
      </c>
      <c r="C44" s="27" t="s">
        <v>279</v>
      </c>
      <c r="D44" s="45">
        <v>3</v>
      </c>
      <c r="E44" s="29" t="s">
        <v>22</v>
      </c>
      <c r="F44" s="33"/>
    </row>
    <row r="45" spans="1:6" ht="28.5">
      <c r="A45" s="26" t="s">
        <v>249</v>
      </c>
      <c r="B45" s="30">
        <v>31</v>
      </c>
      <c r="C45" s="27" t="s">
        <v>280</v>
      </c>
      <c r="D45" s="45">
        <v>3</v>
      </c>
      <c r="E45" s="29" t="s">
        <v>22</v>
      </c>
      <c r="F45" s="33"/>
    </row>
    <row r="46" spans="1:6" ht="28.5">
      <c r="A46" s="26" t="s">
        <v>249</v>
      </c>
      <c r="B46" s="30">
        <v>32</v>
      </c>
      <c r="C46" s="27" t="s">
        <v>281</v>
      </c>
      <c r="D46" s="45">
        <v>3</v>
      </c>
      <c r="E46" s="29" t="s">
        <v>22</v>
      </c>
      <c r="F46" s="33"/>
    </row>
    <row r="47" spans="1:6" ht="42.75">
      <c r="A47" s="26" t="s">
        <v>249</v>
      </c>
      <c r="B47" s="30">
        <v>33</v>
      </c>
      <c r="C47" s="27" t="s">
        <v>282</v>
      </c>
      <c r="D47" s="45">
        <v>3</v>
      </c>
      <c r="E47" s="29" t="s">
        <v>22</v>
      </c>
      <c r="F47" s="33"/>
    </row>
    <row r="48" spans="1:6" ht="28.5">
      <c r="A48" s="26" t="s">
        <v>249</v>
      </c>
      <c r="B48" s="30">
        <v>34</v>
      </c>
      <c r="C48" s="27" t="s">
        <v>283</v>
      </c>
      <c r="D48" s="45">
        <v>3</v>
      </c>
      <c r="E48" s="29" t="s">
        <v>22</v>
      </c>
      <c r="F48" s="37"/>
    </row>
    <row r="49" spans="1:6" ht="15.75">
      <c r="A49" s="26" t="s">
        <v>249</v>
      </c>
      <c r="B49" s="30">
        <v>35</v>
      </c>
      <c r="C49" s="27" t="s">
        <v>284</v>
      </c>
      <c r="D49" s="45">
        <v>3</v>
      </c>
      <c r="E49" s="29" t="s">
        <v>22</v>
      </c>
      <c r="F49" s="37"/>
    </row>
    <row r="50" spans="1:6" ht="42.75">
      <c r="A50" s="26" t="s">
        <v>249</v>
      </c>
      <c r="B50" s="30">
        <v>36</v>
      </c>
      <c r="C50" s="27" t="s">
        <v>594</v>
      </c>
      <c r="D50" s="45">
        <v>3</v>
      </c>
      <c r="E50" s="29" t="s">
        <v>22</v>
      </c>
      <c r="F50" s="37"/>
    </row>
    <row r="51" spans="1:6" ht="42.75">
      <c r="A51" s="26" t="s">
        <v>249</v>
      </c>
      <c r="B51" s="30">
        <v>37</v>
      </c>
      <c r="C51" s="27" t="s">
        <v>285</v>
      </c>
      <c r="D51" s="45">
        <v>1</v>
      </c>
      <c r="E51" s="29" t="s">
        <v>22</v>
      </c>
      <c r="F51" s="37"/>
    </row>
    <row r="52" spans="1:6" ht="42.75">
      <c r="A52" s="26" t="s">
        <v>249</v>
      </c>
      <c r="B52" s="30">
        <v>38</v>
      </c>
      <c r="C52" s="27" t="s">
        <v>286</v>
      </c>
      <c r="D52" s="45">
        <v>1</v>
      </c>
      <c r="E52" s="29" t="s">
        <v>22</v>
      </c>
      <c r="F52" s="37"/>
    </row>
    <row r="53" spans="1:6" ht="15.75">
      <c r="A53" s="26" t="s">
        <v>249</v>
      </c>
      <c r="B53" s="30">
        <v>39</v>
      </c>
      <c r="C53" s="27" t="s">
        <v>287</v>
      </c>
      <c r="D53" s="45">
        <v>3</v>
      </c>
      <c r="E53" s="29" t="s">
        <v>22</v>
      </c>
      <c r="F53" s="37"/>
    </row>
    <row r="54" spans="1:6" ht="57">
      <c r="A54" s="26" t="s">
        <v>249</v>
      </c>
      <c r="B54" s="30">
        <v>40</v>
      </c>
      <c r="C54" s="27" t="s">
        <v>288</v>
      </c>
      <c r="D54" s="45">
        <v>3</v>
      </c>
      <c r="E54" s="29" t="s">
        <v>22</v>
      </c>
      <c r="F54" s="37"/>
    </row>
    <row r="55" spans="1:6" ht="28.5">
      <c r="A55" s="26" t="s">
        <v>249</v>
      </c>
      <c r="B55" s="30">
        <v>41</v>
      </c>
      <c r="C55" s="27" t="s">
        <v>289</v>
      </c>
      <c r="D55" s="45">
        <v>2</v>
      </c>
      <c r="E55" s="29" t="s">
        <v>22</v>
      </c>
      <c r="F55" s="37"/>
    </row>
  </sheetData>
  <mergeCells count="13">
    <mergeCell ref="A13:B13"/>
    <mergeCell ref="B6:C6"/>
    <mergeCell ref="B7:C7"/>
    <mergeCell ref="B8:C8"/>
    <mergeCell ref="B9:C9"/>
    <mergeCell ref="B10:C10"/>
    <mergeCell ref="A11:C11"/>
    <mergeCell ref="B5:C5"/>
    <mergeCell ref="A1:C1"/>
    <mergeCell ref="D1:F1"/>
    <mergeCell ref="A2:C2"/>
    <mergeCell ref="B3:C3"/>
    <mergeCell ref="B4:C4"/>
  </mergeCells>
  <conditionalFormatting sqref="F48:F54">
    <cfRule type="expression" dxfId="413" priority="1" stopIfTrue="1">
      <formula>IF($H48="MAJOR/ MINOR",TRUE)</formula>
    </cfRule>
    <cfRule type="expression" dxfId="412" priority="2" stopIfTrue="1">
      <formula>IF($H48="Major", TRUE)</formula>
    </cfRule>
    <cfRule type="expression" dxfId="411" priority="3" stopIfTrue="1">
      <formula>IF($H48="Minor",TRUE)</formula>
    </cfRule>
    <cfRule type="expression" dxfId="410" priority="4" stopIfTrue="1">
      <formula>IF(#REF!="",FALSE,IF(#REF!=0,TRUE))</formula>
    </cfRule>
    <cfRule type="expression" dxfId="409" priority="5" stopIfTrue="1">
      <formula>IF(#REF!=9,TRUE)</formula>
    </cfRule>
    <cfRule type="expression" dxfId="408" priority="6" stopIfTrue="1">
      <formula>IF(#REF!&gt;3,TRUE)</formula>
    </cfRule>
    <cfRule type="expression" dxfId="407" priority="7" stopIfTrue="1">
      <formula>IF($H48="",IF(AND(#REF!="",$B49&lt;&gt;""),TRUE))</formula>
    </cfRule>
    <cfRule type="expression" dxfId="406" priority="8" stopIfTrue="1">
      <formula>IF(#REF!&lt;&gt;"",IF($B49="",TRUE))</formula>
    </cfRule>
    <cfRule type="expression" dxfId="405" priority="9" stopIfTrue="1">
      <formula>IF(AND($B49="",#REF!="",#REF!="REQ"),TRUE)</formula>
    </cfRule>
  </conditionalFormatting>
  <conditionalFormatting sqref="F55">
    <cfRule type="expression" dxfId="404" priority="10" stopIfTrue="1">
      <formula>IF($H55="MAJOR/ MINOR",TRUE)</formula>
    </cfRule>
    <cfRule type="expression" dxfId="403" priority="11" stopIfTrue="1">
      <formula>IF($H55="Major", TRUE)</formula>
    </cfRule>
    <cfRule type="expression" dxfId="402" priority="12" stopIfTrue="1">
      <formula>IF($H55="Minor",TRUE)</formula>
    </cfRule>
    <cfRule type="expression" dxfId="401" priority="13" stopIfTrue="1">
      <formula>IF(#REF!="",FALSE,IF(#REF!=0,TRUE))</formula>
    </cfRule>
    <cfRule type="expression" dxfId="400" priority="14" stopIfTrue="1">
      <formula>IF(#REF!=9,TRUE)</formula>
    </cfRule>
    <cfRule type="expression" dxfId="399" priority="15" stopIfTrue="1">
      <formula>IF(#REF!&gt;3,TRUE)</formula>
    </cfRule>
    <cfRule type="expression" dxfId="398" priority="16" stopIfTrue="1">
      <formula>IF($H55="",IF(AND(#REF!="",#REF!&lt;&gt;""),TRUE))</formula>
    </cfRule>
    <cfRule type="expression" dxfId="397" priority="17" stopIfTrue="1">
      <formula>IF(#REF!&lt;&gt;"",IF(#REF!="",TRUE))</formula>
    </cfRule>
    <cfRule type="expression" dxfId="396" priority="18" stopIfTrue="1">
      <formula>IF(AND(#REF!="",#REF!="",#REF!="REQ"),TRUE)</formula>
    </cfRule>
  </conditionalFormatting>
  <dataValidations count="3">
    <dataValidation type="list" allowBlank="1" showInputMessage="1" showErrorMessage="1" sqref="E14:E16 E18:E55" xr:uid="{00000000-0002-0000-0300-000000000000}">
      <formula1>Bidder_Response_Code</formula1>
    </dataValidation>
    <dataValidation type="list" allowBlank="1" showInputMessage="1" showErrorMessage="1" sqref="D14:D55" xr:uid="{00000000-0002-0000-0300-000001000000}">
      <formula1>TOA_Priority_Value</formula1>
    </dataValidation>
    <dataValidation type="list" allowBlank="1" showInputMessage="1" showErrorMessage="1" sqref="E17" xr:uid="{00000000-0002-0000-0300-000002000000}">
      <formula1>$A$3:$A$9</formula1>
    </dataValidation>
  </dataValidations>
  <hyperlinks>
    <hyperlink ref="D13" location="TOA_Priority_Value" display="TOA_Priority_Value"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7"/>
  <sheetViews>
    <sheetView topLeftCell="A9" workbookViewId="0">
      <selection activeCell="B97" sqref="B15:B97"/>
    </sheetView>
  </sheetViews>
  <sheetFormatPr defaultRowHeight="15"/>
  <cols>
    <col min="3" max="3" width="65.5703125" customWidth="1"/>
    <col min="4" max="4" width="11.5703125" bestFit="1" customWidth="1"/>
    <col min="5" max="5" width="11.28515625" customWidth="1"/>
    <col min="6" max="6" width="59.42578125" customWidth="1"/>
  </cols>
  <sheetData>
    <row r="1" spans="1:6" ht="28.5" thickBot="1">
      <c r="A1" s="194" t="s">
        <v>290</v>
      </c>
      <c r="B1" s="195"/>
      <c r="C1" s="196"/>
      <c r="D1" s="191" t="s">
        <v>291</v>
      </c>
      <c r="E1" s="192"/>
      <c r="F1" s="193"/>
    </row>
    <row r="2" spans="1:6">
      <c r="A2" s="202"/>
      <c r="B2" s="203"/>
      <c r="C2" s="204"/>
      <c r="D2" s="67" t="s">
        <v>0</v>
      </c>
      <c r="E2" s="68" t="s">
        <v>1</v>
      </c>
      <c r="F2" s="69" t="s">
        <v>2</v>
      </c>
    </row>
    <row r="3" spans="1:6" ht="15.75">
      <c r="A3" s="22" t="s">
        <v>3</v>
      </c>
      <c r="B3" s="200" t="s">
        <v>4</v>
      </c>
      <c r="C3" s="201"/>
      <c r="D3" s="65" t="s">
        <v>3</v>
      </c>
      <c r="E3" s="179">
        <f>COUNTIF(E14:E147,"Y")</f>
        <v>0</v>
      </c>
      <c r="F3" s="3">
        <f>E3/$E$12</f>
        <v>0</v>
      </c>
    </row>
    <row r="4" spans="1:6" ht="15.75">
      <c r="A4" s="22" t="s">
        <v>5</v>
      </c>
      <c r="B4" s="200" t="s">
        <v>6</v>
      </c>
      <c r="C4" s="201"/>
      <c r="D4" s="65" t="s">
        <v>5</v>
      </c>
      <c r="E4" s="179">
        <f>COUNTIF(E14:E147,"F")</f>
        <v>0</v>
      </c>
      <c r="F4" s="3">
        <f t="shared" ref="F4:F11" si="0">E4/$E$12</f>
        <v>0</v>
      </c>
    </row>
    <row r="5" spans="1:6" ht="15.75">
      <c r="A5" s="22" t="s">
        <v>7</v>
      </c>
      <c r="B5" s="200" t="s">
        <v>8</v>
      </c>
      <c r="C5" s="201"/>
      <c r="D5" s="65" t="s">
        <v>7</v>
      </c>
      <c r="E5" s="179">
        <f>COUNTIF(E14:E147,"T")</f>
        <v>0</v>
      </c>
      <c r="F5" s="3">
        <f t="shared" si="0"/>
        <v>0</v>
      </c>
    </row>
    <row r="6" spans="1:6" ht="15.75">
      <c r="A6" s="22" t="s">
        <v>9</v>
      </c>
      <c r="B6" s="200" t="s">
        <v>10</v>
      </c>
      <c r="C6" s="201"/>
      <c r="D6" s="65" t="s">
        <v>9</v>
      </c>
      <c r="E6" s="179">
        <f>COUNTIF(E14:E147,"M")</f>
        <v>0</v>
      </c>
      <c r="F6" s="3">
        <f t="shared" si="0"/>
        <v>0</v>
      </c>
    </row>
    <row r="7" spans="1:6" ht="15.75">
      <c r="A7" s="22" t="s">
        <v>11</v>
      </c>
      <c r="B7" s="200" t="s">
        <v>12</v>
      </c>
      <c r="C7" s="201"/>
      <c r="D7" s="65" t="s">
        <v>11</v>
      </c>
      <c r="E7" s="179">
        <f>COUNTIF(E14:E147,"I")</f>
        <v>0</v>
      </c>
      <c r="F7" s="3">
        <f t="shared" si="0"/>
        <v>0</v>
      </c>
    </row>
    <row r="8" spans="1:6" ht="15.75">
      <c r="A8" s="22" t="s">
        <v>13</v>
      </c>
      <c r="B8" s="200" t="s">
        <v>14</v>
      </c>
      <c r="C8" s="201"/>
      <c r="D8" s="65" t="s">
        <v>13</v>
      </c>
      <c r="E8" s="179">
        <f>COUNTIF(E14:E147,"R")</f>
        <v>0</v>
      </c>
      <c r="F8" s="3">
        <f t="shared" si="0"/>
        <v>0</v>
      </c>
    </row>
    <row r="9" spans="1:6" ht="15.75">
      <c r="A9" s="22" t="s">
        <v>15</v>
      </c>
      <c r="B9" s="200" t="s">
        <v>292</v>
      </c>
      <c r="C9" s="201"/>
      <c r="D9" s="65" t="s">
        <v>15</v>
      </c>
      <c r="E9" s="179">
        <f>COUNTIF(E14:E147,"N")</f>
        <v>0</v>
      </c>
      <c r="F9" s="3">
        <f t="shared" si="0"/>
        <v>0</v>
      </c>
    </row>
    <row r="10" spans="1:6" ht="15.75">
      <c r="A10" s="22" t="s">
        <v>17</v>
      </c>
      <c r="B10" s="200" t="s">
        <v>293</v>
      </c>
      <c r="C10" s="201"/>
      <c r="D10" s="65" t="s">
        <v>17</v>
      </c>
      <c r="E10" s="179">
        <f>COUNTIF(E14:E147,"N/A")</f>
        <v>0</v>
      </c>
      <c r="F10" s="3">
        <f t="shared" si="0"/>
        <v>0</v>
      </c>
    </row>
    <row r="11" spans="1:6" ht="15.75">
      <c r="A11" s="38"/>
      <c r="B11" s="46"/>
      <c r="C11" s="47"/>
      <c r="D11" s="90" t="s">
        <v>294</v>
      </c>
      <c r="E11" s="179">
        <f>E12-SUM(E3:E10)</f>
        <v>73</v>
      </c>
      <c r="F11" s="3">
        <f t="shared" si="0"/>
        <v>1</v>
      </c>
    </row>
    <row r="12" spans="1:6" ht="15.75" thickBot="1">
      <c r="A12" s="207"/>
      <c r="B12" s="208"/>
      <c r="C12" s="209"/>
      <c r="D12" s="66" t="s">
        <v>111</v>
      </c>
      <c r="E12" s="7">
        <v>73</v>
      </c>
      <c r="F12" s="8">
        <v>1</v>
      </c>
    </row>
    <row r="13" spans="1:6" ht="135">
      <c r="A13" s="205" t="s">
        <v>21</v>
      </c>
      <c r="B13" s="206"/>
      <c r="C13" s="70" t="s">
        <v>295</v>
      </c>
      <c r="D13" s="79" t="s">
        <v>521</v>
      </c>
      <c r="E13" s="71" t="s">
        <v>617</v>
      </c>
      <c r="F13" s="72" t="s">
        <v>372</v>
      </c>
    </row>
    <row r="14" spans="1:6">
      <c r="A14" s="93"/>
      <c r="B14" s="93"/>
      <c r="C14" s="84" t="s">
        <v>296</v>
      </c>
      <c r="D14" s="84"/>
      <c r="E14" s="92"/>
      <c r="F14" s="93"/>
    </row>
    <row r="15" spans="1:6" ht="15.75">
      <c r="A15" s="28" t="s">
        <v>297</v>
      </c>
      <c r="B15" s="30">
        <v>1</v>
      </c>
      <c r="C15" s="48" t="s">
        <v>298</v>
      </c>
      <c r="D15" s="28">
        <v>4</v>
      </c>
      <c r="E15" s="29" t="s">
        <v>22</v>
      </c>
      <c r="F15" s="37"/>
    </row>
    <row r="16" spans="1:6" ht="28.5">
      <c r="A16" s="28" t="s">
        <v>297</v>
      </c>
      <c r="B16" s="30">
        <v>2</v>
      </c>
      <c r="C16" s="48" t="s">
        <v>595</v>
      </c>
      <c r="D16" s="28">
        <v>4</v>
      </c>
      <c r="E16" s="29" t="s">
        <v>22</v>
      </c>
      <c r="F16" s="37"/>
    </row>
    <row r="17" spans="1:6" ht="15.75">
      <c r="A17" s="28" t="s">
        <v>297</v>
      </c>
      <c r="B17" s="30">
        <v>3</v>
      </c>
      <c r="C17" s="48" t="s">
        <v>299</v>
      </c>
      <c r="D17" s="28">
        <v>3</v>
      </c>
      <c r="E17" s="29" t="s">
        <v>22</v>
      </c>
      <c r="F17" s="37"/>
    </row>
    <row r="18" spans="1:6" ht="15.75">
      <c r="A18" s="28" t="s">
        <v>297</v>
      </c>
      <c r="B18" s="30">
        <v>4</v>
      </c>
      <c r="C18" s="48" t="s">
        <v>300</v>
      </c>
      <c r="D18" s="28">
        <v>3</v>
      </c>
      <c r="E18" s="29" t="s">
        <v>22</v>
      </c>
      <c r="F18" s="37"/>
    </row>
    <row r="19" spans="1:6" ht="28.5">
      <c r="A19" s="84"/>
      <c r="B19" s="85"/>
      <c r="C19" s="48" t="s">
        <v>301</v>
      </c>
      <c r="D19" s="84"/>
      <c r="E19" s="95"/>
      <c r="F19" s="91"/>
    </row>
    <row r="20" spans="1:6" ht="15.75">
      <c r="A20" s="28" t="s">
        <v>297</v>
      </c>
      <c r="B20" s="30">
        <v>5</v>
      </c>
      <c r="C20" s="49" t="s">
        <v>302</v>
      </c>
      <c r="D20" s="28">
        <v>3</v>
      </c>
      <c r="E20" s="29" t="s">
        <v>22</v>
      </c>
      <c r="F20" s="37"/>
    </row>
    <row r="21" spans="1:6" ht="15.75">
      <c r="A21" s="28" t="s">
        <v>297</v>
      </c>
      <c r="B21" s="30">
        <v>6</v>
      </c>
      <c r="C21" s="49" t="s">
        <v>303</v>
      </c>
      <c r="D21" s="28">
        <v>3</v>
      </c>
      <c r="E21" s="29" t="s">
        <v>22</v>
      </c>
      <c r="F21" s="37"/>
    </row>
    <row r="22" spans="1:6" ht="15.75">
      <c r="A22" s="28" t="s">
        <v>297</v>
      </c>
      <c r="B22" s="30">
        <v>7</v>
      </c>
      <c r="C22" s="49" t="s">
        <v>304</v>
      </c>
      <c r="D22" s="28">
        <v>3</v>
      </c>
      <c r="E22" s="29" t="s">
        <v>22</v>
      </c>
      <c r="F22" s="37"/>
    </row>
    <row r="23" spans="1:6" ht="28.5">
      <c r="A23" s="28" t="s">
        <v>297</v>
      </c>
      <c r="B23" s="30">
        <v>8</v>
      </c>
      <c r="C23" s="48" t="s">
        <v>305</v>
      </c>
      <c r="D23" s="28">
        <v>3</v>
      </c>
      <c r="E23" s="29" t="s">
        <v>22</v>
      </c>
      <c r="F23" s="37"/>
    </row>
    <row r="24" spans="1:6" ht="28.5">
      <c r="A24" s="28" t="s">
        <v>297</v>
      </c>
      <c r="B24" s="30">
        <v>9</v>
      </c>
      <c r="C24" s="48" t="s">
        <v>306</v>
      </c>
      <c r="D24" s="28">
        <v>3</v>
      </c>
      <c r="E24" s="29" t="s">
        <v>22</v>
      </c>
      <c r="F24" s="37"/>
    </row>
    <row r="25" spans="1:6" ht="42.75">
      <c r="A25" s="28" t="s">
        <v>297</v>
      </c>
      <c r="B25" s="30">
        <v>10</v>
      </c>
      <c r="C25" s="48" t="s">
        <v>307</v>
      </c>
      <c r="D25" s="28">
        <v>3</v>
      </c>
      <c r="E25" s="29" t="s">
        <v>22</v>
      </c>
      <c r="F25" s="37"/>
    </row>
    <row r="26" spans="1:6" ht="42.75">
      <c r="A26" s="28" t="s">
        <v>297</v>
      </c>
      <c r="B26" s="30">
        <v>11</v>
      </c>
      <c r="C26" s="48" t="s">
        <v>308</v>
      </c>
      <c r="D26" s="28">
        <v>3</v>
      </c>
      <c r="E26" s="29" t="s">
        <v>22</v>
      </c>
      <c r="F26" s="37"/>
    </row>
    <row r="27" spans="1:6" ht="28.5">
      <c r="A27" s="28" t="s">
        <v>297</v>
      </c>
      <c r="B27" s="30">
        <v>12</v>
      </c>
      <c r="C27" s="48" t="s">
        <v>309</v>
      </c>
      <c r="D27" s="28">
        <v>3</v>
      </c>
      <c r="E27" s="29" t="s">
        <v>22</v>
      </c>
      <c r="F27" s="37"/>
    </row>
    <row r="28" spans="1:6" ht="28.5">
      <c r="A28" s="28" t="s">
        <v>297</v>
      </c>
      <c r="B28" s="30">
        <v>13</v>
      </c>
      <c r="C28" s="50" t="s">
        <v>310</v>
      </c>
      <c r="D28" s="28">
        <v>3</v>
      </c>
      <c r="E28" s="29" t="s">
        <v>22</v>
      </c>
      <c r="F28" s="51"/>
    </row>
    <row r="29" spans="1:6" ht="29.25" thickBot="1">
      <c r="A29" s="28" t="s">
        <v>297</v>
      </c>
      <c r="B29" s="52">
        <v>14</v>
      </c>
      <c r="C29" s="53" t="s">
        <v>311</v>
      </c>
      <c r="D29" s="28">
        <v>3</v>
      </c>
      <c r="E29" s="29" t="s">
        <v>22</v>
      </c>
      <c r="F29" s="51"/>
    </row>
    <row r="30" spans="1:6">
      <c r="A30" s="93"/>
      <c r="B30" s="93"/>
      <c r="C30" s="70" t="s">
        <v>312</v>
      </c>
      <c r="D30" s="84"/>
      <c r="E30" s="95"/>
      <c r="F30" s="94"/>
    </row>
    <row r="31" spans="1:6" ht="57">
      <c r="A31" s="28" t="s">
        <v>297</v>
      </c>
      <c r="B31" s="30">
        <v>15</v>
      </c>
      <c r="C31" s="48" t="s">
        <v>313</v>
      </c>
      <c r="D31" s="28">
        <v>3</v>
      </c>
      <c r="E31" s="29" t="s">
        <v>22</v>
      </c>
      <c r="F31" s="37"/>
    </row>
    <row r="32" spans="1:6" ht="28.5">
      <c r="A32" s="28" t="s">
        <v>297</v>
      </c>
      <c r="B32" s="30">
        <v>16</v>
      </c>
      <c r="C32" s="48" t="s">
        <v>314</v>
      </c>
      <c r="D32" s="28">
        <v>3</v>
      </c>
      <c r="E32" s="29" t="s">
        <v>22</v>
      </c>
      <c r="F32" s="37"/>
    </row>
    <row r="33" spans="1:6">
      <c r="A33" s="84"/>
      <c r="B33" s="85"/>
      <c r="C33" s="96" t="s">
        <v>315</v>
      </c>
      <c r="D33" s="84"/>
      <c r="E33" s="95"/>
      <c r="F33" s="91"/>
    </row>
    <row r="34" spans="1:6" ht="15.75">
      <c r="A34" s="28" t="s">
        <v>297</v>
      </c>
      <c r="B34" s="30">
        <v>17</v>
      </c>
      <c r="C34" s="49" t="s">
        <v>316</v>
      </c>
      <c r="D34" s="28">
        <v>2</v>
      </c>
      <c r="E34" s="29" t="s">
        <v>22</v>
      </c>
      <c r="F34" s="37"/>
    </row>
    <row r="35" spans="1:6" ht="15.75">
      <c r="A35" s="28" t="s">
        <v>297</v>
      </c>
      <c r="B35" s="30">
        <v>18</v>
      </c>
      <c r="C35" s="49" t="s">
        <v>317</v>
      </c>
      <c r="D35" s="28">
        <v>2</v>
      </c>
      <c r="E35" s="29" t="s">
        <v>22</v>
      </c>
      <c r="F35" s="37"/>
    </row>
    <row r="36" spans="1:6">
      <c r="A36" s="84"/>
      <c r="B36" s="85"/>
      <c r="C36" s="96" t="s">
        <v>318</v>
      </c>
      <c r="D36" s="84"/>
      <c r="E36" s="95"/>
      <c r="F36" s="91"/>
    </row>
    <row r="37" spans="1:6" ht="15.75">
      <c r="A37" s="28" t="s">
        <v>297</v>
      </c>
      <c r="B37" s="30">
        <v>19</v>
      </c>
      <c r="C37" s="49" t="s">
        <v>319</v>
      </c>
      <c r="D37" s="28">
        <v>2</v>
      </c>
      <c r="E37" s="29" t="s">
        <v>22</v>
      </c>
      <c r="F37" s="37"/>
    </row>
    <row r="38" spans="1:6" ht="15.75">
      <c r="A38" s="28" t="s">
        <v>297</v>
      </c>
      <c r="B38" s="30">
        <v>20</v>
      </c>
      <c r="C38" s="49" t="s">
        <v>320</v>
      </c>
      <c r="D38" s="28">
        <v>2</v>
      </c>
      <c r="E38" s="29" t="s">
        <v>22</v>
      </c>
      <c r="F38" s="37"/>
    </row>
    <row r="39" spans="1:6" ht="15.75">
      <c r="A39" s="28" t="s">
        <v>297</v>
      </c>
      <c r="B39" s="30">
        <v>21</v>
      </c>
      <c r="C39" s="49" t="s">
        <v>321</v>
      </c>
      <c r="D39" s="28">
        <v>2</v>
      </c>
      <c r="E39" s="29" t="s">
        <v>22</v>
      </c>
      <c r="F39" s="37"/>
    </row>
    <row r="40" spans="1:6" ht="28.5">
      <c r="A40" s="84"/>
      <c r="B40" s="85"/>
      <c r="C40" s="48" t="s">
        <v>322</v>
      </c>
      <c r="D40" s="84"/>
      <c r="E40" s="95"/>
      <c r="F40" s="91"/>
    </row>
    <row r="41" spans="1:6" ht="15.75">
      <c r="A41" s="28" t="s">
        <v>297</v>
      </c>
      <c r="B41" s="30">
        <v>22</v>
      </c>
      <c r="C41" s="49" t="s">
        <v>323</v>
      </c>
      <c r="D41" s="28">
        <v>3</v>
      </c>
      <c r="E41" s="29" t="s">
        <v>22</v>
      </c>
      <c r="F41" s="37"/>
    </row>
    <row r="42" spans="1:6" ht="15.75">
      <c r="A42" s="28" t="s">
        <v>297</v>
      </c>
      <c r="B42" s="30">
        <v>23</v>
      </c>
      <c r="C42" s="49" t="s">
        <v>324</v>
      </c>
      <c r="D42" s="28">
        <v>3</v>
      </c>
      <c r="E42" s="29" t="s">
        <v>22</v>
      </c>
      <c r="F42" s="37"/>
    </row>
    <row r="43" spans="1:6" ht="15.75">
      <c r="A43" s="28" t="s">
        <v>297</v>
      </c>
      <c r="B43" s="30">
        <v>24</v>
      </c>
      <c r="C43" s="49" t="s">
        <v>325</v>
      </c>
      <c r="D43" s="28">
        <v>3</v>
      </c>
      <c r="E43" s="29" t="s">
        <v>22</v>
      </c>
      <c r="F43" s="37"/>
    </row>
    <row r="44" spans="1:6" ht="15.75">
      <c r="A44" s="28" t="s">
        <v>297</v>
      </c>
      <c r="B44" s="30">
        <v>25</v>
      </c>
      <c r="C44" s="49" t="s">
        <v>326</v>
      </c>
      <c r="D44" s="28">
        <v>3</v>
      </c>
      <c r="E44" s="29" t="s">
        <v>22</v>
      </c>
      <c r="F44" s="37"/>
    </row>
    <row r="45" spans="1:6" ht="28.5">
      <c r="A45" s="28" t="s">
        <v>297</v>
      </c>
      <c r="B45" s="30">
        <v>26</v>
      </c>
      <c r="C45" s="48" t="s">
        <v>327</v>
      </c>
      <c r="D45" s="28">
        <v>3</v>
      </c>
      <c r="E45" s="29" t="s">
        <v>22</v>
      </c>
      <c r="F45" s="37"/>
    </row>
    <row r="46" spans="1:6" ht="28.5">
      <c r="A46" s="28" t="s">
        <v>297</v>
      </c>
      <c r="B46" s="30">
        <v>27</v>
      </c>
      <c r="C46" s="36" t="s">
        <v>328</v>
      </c>
      <c r="D46" s="28">
        <v>3</v>
      </c>
      <c r="E46" s="29" t="s">
        <v>22</v>
      </c>
      <c r="F46" s="37"/>
    </row>
    <row r="47" spans="1:6" ht="42.75">
      <c r="A47" s="28" t="s">
        <v>297</v>
      </c>
      <c r="B47" s="30">
        <v>28</v>
      </c>
      <c r="C47" s="36" t="s">
        <v>596</v>
      </c>
      <c r="D47" s="28">
        <v>2</v>
      </c>
      <c r="E47" s="29" t="s">
        <v>22</v>
      </c>
      <c r="F47" s="37"/>
    </row>
    <row r="48" spans="1:6" ht="43.5">
      <c r="A48" s="28" t="s">
        <v>297</v>
      </c>
      <c r="B48" s="30">
        <v>29</v>
      </c>
      <c r="C48" s="128" t="s">
        <v>597</v>
      </c>
      <c r="D48" s="28">
        <v>3</v>
      </c>
      <c r="E48" s="29" t="s">
        <v>22</v>
      </c>
      <c r="F48" s="37"/>
    </row>
    <row r="49" spans="1:6" ht="28.5">
      <c r="A49" s="28" t="s">
        <v>297</v>
      </c>
      <c r="B49" s="30">
        <v>30</v>
      </c>
      <c r="C49" s="36" t="s">
        <v>329</v>
      </c>
      <c r="D49" s="28">
        <v>3</v>
      </c>
      <c r="E49" s="29" t="s">
        <v>22</v>
      </c>
      <c r="F49" s="37"/>
    </row>
    <row r="50" spans="1:6" ht="28.5">
      <c r="A50" s="28" t="s">
        <v>297</v>
      </c>
      <c r="B50" s="30">
        <v>31</v>
      </c>
      <c r="C50" s="36" t="s">
        <v>330</v>
      </c>
      <c r="D50" s="28">
        <v>2</v>
      </c>
      <c r="E50" s="29" t="s">
        <v>22</v>
      </c>
      <c r="F50" s="37"/>
    </row>
    <row r="51" spans="1:6" ht="42.75">
      <c r="A51" s="28" t="s">
        <v>297</v>
      </c>
      <c r="B51" s="52">
        <v>32</v>
      </c>
      <c r="C51" s="36" t="s">
        <v>598</v>
      </c>
      <c r="D51" s="28">
        <v>0</v>
      </c>
      <c r="E51" s="176" t="s">
        <v>22</v>
      </c>
      <c r="F51" s="37"/>
    </row>
    <row r="52" spans="1:6" ht="42.75">
      <c r="A52" s="28" t="s">
        <v>297</v>
      </c>
      <c r="B52" s="52">
        <v>33</v>
      </c>
      <c r="C52" s="36" t="s">
        <v>331</v>
      </c>
      <c r="D52" s="28">
        <v>0</v>
      </c>
      <c r="E52" s="176" t="s">
        <v>22</v>
      </c>
      <c r="F52" s="37"/>
    </row>
    <row r="53" spans="1:6" ht="28.5">
      <c r="A53" s="28" t="s">
        <v>297</v>
      </c>
      <c r="B53" s="52">
        <v>34</v>
      </c>
      <c r="C53" s="36" t="s">
        <v>332</v>
      </c>
      <c r="D53" s="28">
        <v>0</v>
      </c>
      <c r="E53" s="176" t="s">
        <v>22</v>
      </c>
      <c r="F53" s="37"/>
    </row>
    <row r="54" spans="1:6" ht="28.5">
      <c r="A54" s="28" t="s">
        <v>297</v>
      </c>
      <c r="B54" s="52">
        <v>35</v>
      </c>
      <c r="C54" s="36" t="s">
        <v>333</v>
      </c>
      <c r="D54" s="28">
        <v>0</v>
      </c>
      <c r="E54" s="176" t="s">
        <v>22</v>
      </c>
      <c r="F54" s="37"/>
    </row>
    <row r="55" spans="1:6">
      <c r="A55" s="97"/>
      <c r="B55" s="98"/>
      <c r="C55" s="94" t="s">
        <v>334</v>
      </c>
      <c r="D55" s="84"/>
      <c r="E55" s="95"/>
      <c r="F55" s="94"/>
    </row>
    <row r="56" spans="1:6" ht="43.5">
      <c r="A56" s="54" t="s">
        <v>297</v>
      </c>
      <c r="B56" s="30">
        <v>36</v>
      </c>
      <c r="C56" s="55" t="s">
        <v>335</v>
      </c>
      <c r="D56" s="28">
        <v>3</v>
      </c>
      <c r="E56" s="29" t="s">
        <v>22</v>
      </c>
      <c r="F56" s="56"/>
    </row>
    <row r="57" spans="1:6">
      <c r="A57" s="99"/>
      <c r="B57" s="85"/>
      <c r="C57" s="57" t="s">
        <v>336</v>
      </c>
      <c r="D57" s="84"/>
      <c r="E57" s="95"/>
      <c r="F57" s="91"/>
    </row>
    <row r="58" spans="1:6" ht="15.75">
      <c r="A58" s="54" t="s">
        <v>297</v>
      </c>
      <c r="B58" s="30">
        <v>37</v>
      </c>
      <c r="C58" s="49" t="s">
        <v>337</v>
      </c>
      <c r="D58" s="28">
        <v>3</v>
      </c>
      <c r="E58" s="29" t="s">
        <v>22</v>
      </c>
      <c r="F58" s="37"/>
    </row>
    <row r="59" spans="1:6" ht="15.75">
      <c r="A59" s="28" t="s">
        <v>297</v>
      </c>
      <c r="B59" s="30">
        <v>38</v>
      </c>
      <c r="C59" s="49" t="s">
        <v>338</v>
      </c>
      <c r="D59" s="28">
        <v>3</v>
      </c>
      <c r="E59" s="29" t="s">
        <v>22</v>
      </c>
      <c r="F59" s="37"/>
    </row>
    <row r="60" spans="1:6" ht="15.75">
      <c r="A60" s="28" t="s">
        <v>297</v>
      </c>
      <c r="B60" s="30">
        <v>39</v>
      </c>
      <c r="C60" s="49" t="s">
        <v>339</v>
      </c>
      <c r="D60" s="28">
        <v>3</v>
      </c>
      <c r="E60" s="29" t="s">
        <v>22</v>
      </c>
      <c r="F60" s="37"/>
    </row>
    <row r="61" spans="1:6" ht="15.75">
      <c r="A61" s="28" t="s">
        <v>297</v>
      </c>
      <c r="B61" s="30">
        <v>40</v>
      </c>
      <c r="C61" s="49" t="s">
        <v>340</v>
      </c>
      <c r="D61" s="28">
        <v>3</v>
      </c>
      <c r="E61" s="29" t="s">
        <v>22</v>
      </c>
      <c r="F61" s="37"/>
    </row>
    <row r="62" spans="1:6" ht="15.75">
      <c r="A62" s="28" t="s">
        <v>297</v>
      </c>
      <c r="B62" s="108">
        <v>41</v>
      </c>
      <c r="C62" s="49" t="s">
        <v>341</v>
      </c>
      <c r="D62" s="28">
        <v>3</v>
      </c>
      <c r="E62" s="29" t="s">
        <v>22</v>
      </c>
      <c r="F62" s="37"/>
    </row>
    <row r="63" spans="1:6">
      <c r="A63" s="84"/>
      <c r="B63" s="85"/>
      <c r="C63" s="49" t="s">
        <v>342</v>
      </c>
      <c r="D63" s="84"/>
      <c r="E63" s="95"/>
      <c r="F63" s="91"/>
    </row>
    <row r="64" spans="1:6" ht="15.75">
      <c r="A64" s="28" t="s">
        <v>297</v>
      </c>
      <c r="B64" s="30">
        <v>42</v>
      </c>
      <c r="C64" s="58" t="s">
        <v>343</v>
      </c>
      <c r="D64" s="28">
        <v>3</v>
      </c>
      <c r="E64" s="29" t="s">
        <v>22</v>
      </c>
      <c r="F64" s="37"/>
    </row>
    <row r="65" spans="1:6" ht="15.75">
      <c r="A65" s="28" t="s">
        <v>297</v>
      </c>
      <c r="B65" s="30">
        <v>43</v>
      </c>
      <c r="C65" s="58" t="s">
        <v>344</v>
      </c>
      <c r="D65" s="28">
        <v>3</v>
      </c>
      <c r="E65" s="29" t="s">
        <v>22</v>
      </c>
      <c r="F65" s="37"/>
    </row>
    <row r="66" spans="1:6" ht="15.75">
      <c r="A66" s="28" t="s">
        <v>297</v>
      </c>
      <c r="B66" s="30">
        <v>44</v>
      </c>
      <c r="C66" s="58" t="s">
        <v>345</v>
      </c>
      <c r="D66" s="28">
        <v>3</v>
      </c>
      <c r="E66" s="29" t="s">
        <v>22</v>
      </c>
      <c r="F66" s="37"/>
    </row>
    <row r="67" spans="1:6" ht="15.75">
      <c r="A67" s="28" t="s">
        <v>297</v>
      </c>
      <c r="B67" s="30">
        <v>45</v>
      </c>
      <c r="C67" s="58" t="s">
        <v>489</v>
      </c>
      <c r="D67" s="28">
        <v>3</v>
      </c>
      <c r="E67" s="29" t="s">
        <v>22</v>
      </c>
      <c r="F67" s="37"/>
    </row>
    <row r="68" spans="1:6" ht="15.75">
      <c r="A68" s="28" t="s">
        <v>297</v>
      </c>
      <c r="B68" s="30">
        <v>46</v>
      </c>
      <c r="C68" s="58" t="s">
        <v>346</v>
      </c>
      <c r="D68" s="28">
        <v>3</v>
      </c>
      <c r="E68" s="29" t="s">
        <v>22</v>
      </c>
      <c r="F68" s="37"/>
    </row>
    <row r="69" spans="1:6" ht="15.75">
      <c r="A69" s="28" t="s">
        <v>297</v>
      </c>
      <c r="B69" s="30">
        <v>47</v>
      </c>
      <c r="C69" s="48" t="s">
        <v>347</v>
      </c>
      <c r="D69" s="28">
        <v>3</v>
      </c>
      <c r="E69" s="29" t="s">
        <v>22</v>
      </c>
      <c r="F69" s="37"/>
    </row>
    <row r="70" spans="1:6" ht="15.75">
      <c r="A70" s="28" t="s">
        <v>297</v>
      </c>
      <c r="B70" s="30">
        <v>48</v>
      </c>
      <c r="C70" s="48" t="s">
        <v>348</v>
      </c>
      <c r="D70" s="28">
        <v>3</v>
      </c>
      <c r="E70" s="29" t="s">
        <v>22</v>
      </c>
      <c r="F70" s="37"/>
    </row>
    <row r="71" spans="1:6" ht="15.75">
      <c r="A71" s="28" t="s">
        <v>297</v>
      </c>
      <c r="B71" s="30">
        <v>49</v>
      </c>
      <c r="C71" s="48" t="s">
        <v>349</v>
      </c>
      <c r="D71" s="28">
        <v>3</v>
      </c>
      <c r="E71" s="29" t="s">
        <v>22</v>
      </c>
      <c r="F71" s="37"/>
    </row>
    <row r="72" spans="1:6" ht="28.5">
      <c r="A72" s="28" t="s">
        <v>297</v>
      </c>
      <c r="B72" s="30">
        <v>50</v>
      </c>
      <c r="C72" s="48" t="s">
        <v>350</v>
      </c>
      <c r="D72" s="28">
        <v>3</v>
      </c>
      <c r="E72" s="29" t="s">
        <v>22</v>
      </c>
      <c r="F72" s="37"/>
    </row>
    <row r="73" spans="1:6" ht="42.75">
      <c r="A73" s="28" t="s">
        <v>297</v>
      </c>
      <c r="B73" s="108">
        <v>51</v>
      </c>
      <c r="C73" s="48" t="s">
        <v>351</v>
      </c>
      <c r="D73" s="28">
        <v>3</v>
      </c>
      <c r="E73" s="29" t="s">
        <v>22</v>
      </c>
      <c r="F73" s="59"/>
    </row>
    <row r="74" spans="1:6" ht="42.75">
      <c r="A74" s="84"/>
      <c r="B74" s="85"/>
      <c r="C74" s="48" t="s">
        <v>352</v>
      </c>
      <c r="D74" s="84"/>
      <c r="E74" s="95"/>
      <c r="F74" s="91"/>
    </row>
    <row r="75" spans="1:6" ht="15.75">
      <c r="A75" s="28" t="s">
        <v>297</v>
      </c>
      <c r="B75" s="30">
        <v>52</v>
      </c>
      <c r="C75" s="49" t="s">
        <v>353</v>
      </c>
      <c r="D75" s="28">
        <v>3</v>
      </c>
      <c r="E75" s="29" t="s">
        <v>22</v>
      </c>
      <c r="F75" s="37"/>
    </row>
    <row r="76" spans="1:6" ht="15.75">
      <c r="A76" s="28" t="s">
        <v>297</v>
      </c>
      <c r="B76" s="30">
        <v>53</v>
      </c>
      <c r="C76" s="49" t="s">
        <v>354</v>
      </c>
      <c r="D76" s="28">
        <v>3</v>
      </c>
      <c r="E76" s="29" t="s">
        <v>22</v>
      </c>
      <c r="F76" s="37"/>
    </row>
    <row r="77" spans="1:6" ht="15.75">
      <c r="A77" s="28" t="s">
        <v>297</v>
      </c>
      <c r="B77" s="30">
        <v>54</v>
      </c>
      <c r="C77" s="49" t="s">
        <v>355</v>
      </c>
      <c r="D77" s="28">
        <v>3</v>
      </c>
      <c r="E77" s="29" t="s">
        <v>22</v>
      </c>
      <c r="F77" s="37"/>
    </row>
    <row r="78" spans="1:6" ht="15.75">
      <c r="A78" s="28" t="s">
        <v>297</v>
      </c>
      <c r="B78" s="30">
        <v>55</v>
      </c>
      <c r="C78" s="60" t="s">
        <v>356</v>
      </c>
      <c r="D78" s="28">
        <v>3</v>
      </c>
      <c r="E78" s="29" t="s">
        <v>22</v>
      </c>
      <c r="F78" s="37"/>
    </row>
    <row r="79" spans="1:6" ht="15.75">
      <c r="A79" s="28" t="s">
        <v>297</v>
      </c>
      <c r="B79" s="30">
        <v>56</v>
      </c>
      <c r="C79" s="61" t="s">
        <v>357</v>
      </c>
      <c r="D79" s="28">
        <v>3</v>
      </c>
      <c r="E79" s="29" t="s">
        <v>22</v>
      </c>
      <c r="F79" s="37"/>
    </row>
    <row r="80" spans="1:6" ht="15.75">
      <c r="A80" s="28" t="s">
        <v>297</v>
      </c>
      <c r="B80" s="30">
        <v>57</v>
      </c>
      <c r="C80" s="60" t="s">
        <v>358</v>
      </c>
      <c r="D80" s="28">
        <v>3</v>
      </c>
      <c r="E80" s="29" t="s">
        <v>22</v>
      </c>
      <c r="F80" s="37"/>
    </row>
    <row r="81" spans="1:6" ht="15.75">
      <c r="A81" s="28" t="s">
        <v>297</v>
      </c>
      <c r="B81" s="30">
        <v>58</v>
      </c>
      <c r="C81" s="48" t="s">
        <v>359</v>
      </c>
      <c r="D81" s="28">
        <v>3</v>
      </c>
      <c r="E81" s="29" t="s">
        <v>22</v>
      </c>
      <c r="F81" s="37"/>
    </row>
    <row r="82" spans="1:6" ht="28.5">
      <c r="A82" s="28" t="s">
        <v>297</v>
      </c>
      <c r="B82" s="30">
        <v>59</v>
      </c>
      <c r="C82" s="62" t="s">
        <v>360</v>
      </c>
      <c r="D82" s="28">
        <v>3</v>
      </c>
      <c r="E82" s="29" t="s">
        <v>22</v>
      </c>
      <c r="F82" s="37"/>
    </row>
    <row r="83" spans="1:6" ht="28.5">
      <c r="A83" s="28" t="s">
        <v>297</v>
      </c>
      <c r="B83" s="30">
        <v>60</v>
      </c>
      <c r="C83" s="48" t="s">
        <v>361</v>
      </c>
      <c r="D83" s="28">
        <v>3</v>
      </c>
      <c r="E83" s="29" t="s">
        <v>22</v>
      </c>
      <c r="F83" s="37"/>
    </row>
    <row r="84" spans="1:6" ht="15.75">
      <c r="A84" s="28" t="s">
        <v>297</v>
      </c>
      <c r="B84" s="30">
        <v>61</v>
      </c>
      <c r="C84" s="48" t="s">
        <v>362</v>
      </c>
      <c r="D84" s="28">
        <v>3</v>
      </c>
      <c r="E84" s="29" t="s">
        <v>22</v>
      </c>
      <c r="F84" s="37"/>
    </row>
    <row r="85" spans="1:6">
      <c r="A85" s="84"/>
      <c r="B85" s="86"/>
      <c r="C85" s="210" t="s">
        <v>363</v>
      </c>
      <c r="D85" s="210"/>
      <c r="E85" s="95" t="s">
        <v>75</v>
      </c>
      <c r="F85" s="95" t="s">
        <v>75</v>
      </c>
    </row>
    <row r="86" spans="1:6" ht="42.75">
      <c r="A86" s="28" t="s">
        <v>297</v>
      </c>
      <c r="B86" s="30">
        <v>62</v>
      </c>
      <c r="C86" s="41" t="s">
        <v>364</v>
      </c>
      <c r="D86" s="63">
        <v>3</v>
      </c>
      <c r="E86" s="29" t="s">
        <v>22</v>
      </c>
      <c r="F86" s="42"/>
    </row>
    <row r="87" spans="1:6" ht="28.5">
      <c r="A87" s="28" t="s">
        <v>297</v>
      </c>
      <c r="B87" s="30">
        <v>63</v>
      </c>
      <c r="C87" s="41" t="s">
        <v>365</v>
      </c>
      <c r="D87" s="63">
        <v>3</v>
      </c>
      <c r="E87" s="29" t="s">
        <v>22</v>
      </c>
      <c r="F87" s="42"/>
    </row>
    <row r="88" spans="1:6" ht="28.5">
      <c r="A88" s="28" t="s">
        <v>297</v>
      </c>
      <c r="B88" s="30">
        <v>64</v>
      </c>
      <c r="C88" s="41" t="s">
        <v>366</v>
      </c>
      <c r="D88" s="63">
        <v>1</v>
      </c>
      <c r="E88" s="29" t="s">
        <v>22</v>
      </c>
      <c r="F88" s="42"/>
    </row>
    <row r="89" spans="1:6" ht="28.5">
      <c r="A89" s="28" t="s">
        <v>297</v>
      </c>
      <c r="B89" s="30">
        <v>65</v>
      </c>
      <c r="C89" s="41" t="s">
        <v>367</v>
      </c>
      <c r="D89" s="63">
        <v>3</v>
      </c>
      <c r="E89" s="29" t="s">
        <v>22</v>
      </c>
      <c r="F89" s="42"/>
    </row>
    <row r="90" spans="1:6" ht="42.75">
      <c r="A90" s="28" t="s">
        <v>297</v>
      </c>
      <c r="B90" s="30">
        <v>66</v>
      </c>
      <c r="C90" s="41" t="s">
        <v>368</v>
      </c>
      <c r="D90" s="63">
        <v>3</v>
      </c>
      <c r="E90" s="29" t="s">
        <v>22</v>
      </c>
      <c r="F90" s="42"/>
    </row>
    <row r="91" spans="1:6" ht="15.75">
      <c r="A91" s="28" t="s">
        <v>297</v>
      </c>
      <c r="B91" s="30">
        <v>67</v>
      </c>
      <c r="C91" s="41" t="s">
        <v>369</v>
      </c>
      <c r="D91" s="63">
        <v>3</v>
      </c>
      <c r="E91" s="29" t="s">
        <v>22</v>
      </c>
      <c r="F91" s="42"/>
    </row>
    <row r="92" spans="1:6" ht="28.5">
      <c r="A92" s="28" t="s">
        <v>297</v>
      </c>
      <c r="B92" s="30">
        <v>68</v>
      </c>
      <c r="C92" s="41" t="s">
        <v>370</v>
      </c>
      <c r="D92" s="63">
        <v>3</v>
      </c>
      <c r="E92" s="29" t="s">
        <v>22</v>
      </c>
      <c r="F92" s="42"/>
    </row>
    <row r="93" spans="1:6" ht="28.5">
      <c r="A93" s="28" t="s">
        <v>297</v>
      </c>
      <c r="B93" s="30">
        <v>69</v>
      </c>
      <c r="C93" s="41" t="s">
        <v>371</v>
      </c>
      <c r="D93" s="63">
        <v>3</v>
      </c>
      <c r="E93" s="29" t="s">
        <v>22</v>
      </c>
      <c r="F93" s="42"/>
    </row>
    <row r="94" spans="1:6" ht="28.5">
      <c r="A94" s="28" t="s">
        <v>297</v>
      </c>
      <c r="B94" s="30">
        <v>70</v>
      </c>
      <c r="C94" s="173" t="s">
        <v>599</v>
      </c>
      <c r="D94" s="174">
        <v>4</v>
      </c>
      <c r="E94" s="16"/>
      <c r="F94" s="16"/>
    </row>
    <row r="95" spans="1:6">
      <c r="A95" s="28" t="s">
        <v>297</v>
      </c>
      <c r="B95" s="30">
        <v>71</v>
      </c>
      <c r="C95" s="173" t="s">
        <v>600</v>
      </c>
      <c r="D95" s="174">
        <v>4</v>
      </c>
      <c r="E95" s="16"/>
      <c r="F95" s="16"/>
    </row>
    <row r="96" spans="1:6" ht="28.5">
      <c r="A96" s="28" t="s">
        <v>297</v>
      </c>
      <c r="B96" s="30">
        <v>72</v>
      </c>
      <c r="C96" s="173" t="s">
        <v>601</v>
      </c>
      <c r="D96" s="174">
        <v>4</v>
      </c>
      <c r="E96" s="16"/>
      <c r="F96" s="16"/>
    </row>
    <row r="97" spans="1:6" ht="45">
      <c r="A97" s="28" t="s">
        <v>297</v>
      </c>
      <c r="B97" s="30">
        <v>73</v>
      </c>
      <c r="C97" s="175" t="s">
        <v>603</v>
      </c>
      <c r="D97" s="174">
        <v>4</v>
      </c>
      <c r="E97" s="16"/>
      <c r="F97" s="16"/>
    </row>
  </sheetData>
  <mergeCells count="14">
    <mergeCell ref="A13:B13"/>
    <mergeCell ref="C85:D85"/>
    <mergeCell ref="B6:C6"/>
    <mergeCell ref="B7:C7"/>
    <mergeCell ref="B8:C8"/>
    <mergeCell ref="B9:C9"/>
    <mergeCell ref="B10:C10"/>
    <mergeCell ref="A12:C12"/>
    <mergeCell ref="B5:C5"/>
    <mergeCell ref="A1:C1"/>
    <mergeCell ref="D1:F1"/>
    <mergeCell ref="A2:C2"/>
    <mergeCell ref="B3:C3"/>
    <mergeCell ref="B4:C4"/>
  </mergeCells>
  <conditionalFormatting sqref="E19">
    <cfRule type="expression" dxfId="395" priority="19" stopIfTrue="1">
      <formula>IF($H19="MAJOR/ MINOR",TRUE)</formula>
    </cfRule>
    <cfRule type="expression" dxfId="394" priority="20" stopIfTrue="1">
      <formula>IF($H19="Major", TRUE)</formula>
    </cfRule>
    <cfRule type="expression" dxfId="393" priority="21" stopIfTrue="1">
      <formula>IF($H19="Minor",TRUE)</formula>
    </cfRule>
    <cfRule type="expression" dxfId="392" priority="22" stopIfTrue="1">
      <formula>IF(#REF!="",FALSE,IF(#REF!=0,TRUE))</formula>
    </cfRule>
    <cfRule type="expression" dxfId="391" priority="23" stopIfTrue="1">
      <formula>IF(#REF!=9,TRUE)</formula>
    </cfRule>
    <cfRule type="expression" dxfId="390" priority="24" stopIfTrue="1">
      <formula>IF(#REF!&gt;3,TRUE)</formula>
    </cfRule>
    <cfRule type="expression" dxfId="389" priority="25" stopIfTrue="1">
      <formula>IF($H19="",IF(AND(#REF!="",$B25&lt;&gt;""),TRUE))</formula>
    </cfRule>
    <cfRule type="expression" dxfId="388" priority="26" stopIfTrue="1">
      <formula>IF(#REF!&lt;&gt;"",IF($B25="",TRUE))</formula>
    </cfRule>
    <cfRule type="expression" dxfId="387" priority="27" stopIfTrue="1">
      <formula>IF(AND($B25="",#REF!="",#REF!="REQ"),TRUE)</formula>
    </cfRule>
  </conditionalFormatting>
  <conditionalFormatting sqref="C15:C17 C19:C27 F20:F27 F31:F32 F34:F35 F15:F17 C31:C35">
    <cfRule type="expression" dxfId="386" priority="118" stopIfTrue="1">
      <formula>IF($H15="MAJOR/ MINOR",TRUE)</formula>
    </cfRule>
    <cfRule type="expression" dxfId="385" priority="119" stopIfTrue="1">
      <formula>IF($H15="Major", TRUE)</formula>
    </cfRule>
    <cfRule type="expression" dxfId="384" priority="120" stopIfTrue="1">
      <formula>IF($H15="Minor",TRUE)</formula>
    </cfRule>
    <cfRule type="expression" dxfId="383" priority="121" stopIfTrue="1">
      <formula>IF(#REF!="",FALSE,IF(#REF!=0,TRUE))</formula>
    </cfRule>
    <cfRule type="expression" dxfId="382" priority="122" stopIfTrue="1">
      <formula>IF(#REF!=9,TRUE)</formula>
    </cfRule>
    <cfRule type="expression" dxfId="381" priority="123" stopIfTrue="1">
      <formula>IF(#REF!&gt;3,TRUE)</formula>
    </cfRule>
    <cfRule type="expression" dxfId="380" priority="124" stopIfTrue="1">
      <formula>IF($H15="",IF(AND(#REF!="",$B15&lt;&gt;""),TRUE))</formula>
    </cfRule>
    <cfRule type="expression" dxfId="379" priority="125" stopIfTrue="1">
      <formula>IF(#REF!&lt;&gt;"",IF($B15="",TRUE))</formula>
    </cfRule>
    <cfRule type="expression" dxfId="378" priority="126" stopIfTrue="1">
      <formula>IF(AND($B15="",#REF!="",#REF!="REQ"),TRUE)</formula>
    </cfRule>
  </conditionalFormatting>
  <conditionalFormatting sqref="C18 F18">
    <cfRule type="expression" dxfId="377" priority="109" stopIfTrue="1">
      <formula>IF($H18="MAJOR/ MINOR",TRUE)</formula>
    </cfRule>
    <cfRule type="expression" dxfId="376" priority="110" stopIfTrue="1">
      <formula>IF($H18="Major", TRUE)</formula>
    </cfRule>
    <cfRule type="expression" dxfId="375" priority="111" stopIfTrue="1">
      <formula>IF($H18="Minor",TRUE)</formula>
    </cfRule>
    <cfRule type="expression" dxfId="374" priority="112" stopIfTrue="1">
      <formula>IF(#REF!="",FALSE,IF(#REF!=0,TRUE))</formula>
    </cfRule>
    <cfRule type="expression" dxfId="373" priority="113" stopIfTrue="1">
      <formula>IF(#REF!=9,TRUE)</formula>
    </cfRule>
    <cfRule type="expression" dxfId="372" priority="114" stopIfTrue="1">
      <formula>IF(#REF!&gt;3,TRUE)</formula>
    </cfRule>
    <cfRule type="expression" dxfId="371" priority="115" stopIfTrue="1">
      <formula>IF($H18="",IF(AND(#REF!="",$B18&lt;&gt;""),TRUE))</formula>
    </cfRule>
    <cfRule type="expression" dxfId="370" priority="116" stopIfTrue="1">
      <formula>IF(#REF!&lt;&gt;"",IF($B18="",TRUE))</formula>
    </cfRule>
    <cfRule type="expression" dxfId="369" priority="117" stopIfTrue="1">
      <formula>IF(AND($B18="",#REF!="",#REF!="REQ"),TRUE)</formula>
    </cfRule>
  </conditionalFormatting>
  <conditionalFormatting sqref="F37:F38 C36:C38">
    <cfRule type="expression" dxfId="368" priority="127" stopIfTrue="1">
      <formula>IF($H36="MAJOR/ MINOR",TRUE)</formula>
    </cfRule>
    <cfRule type="expression" dxfId="367" priority="128" stopIfTrue="1">
      <formula>IF($H36="Major", TRUE)</formula>
    </cfRule>
    <cfRule type="expression" dxfId="366" priority="129" stopIfTrue="1">
      <formula>IF($H36="Minor",TRUE)</formula>
    </cfRule>
    <cfRule type="expression" dxfId="365" priority="130" stopIfTrue="1">
      <formula>IF(#REF!="",FALSE,IF(#REF!=0,TRUE))</formula>
    </cfRule>
    <cfRule type="expression" dxfId="364" priority="131" stopIfTrue="1">
      <formula>IF(#REF!=9,TRUE)</formula>
    </cfRule>
    <cfRule type="expression" dxfId="363" priority="132" stopIfTrue="1">
      <formula>IF(#REF!&gt;3,TRUE)</formula>
    </cfRule>
    <cfRule type="expression" dxfId="362" priority="133" stopIfTrue="1">
      <formula>IF($H36="",IF(AND(#REF!="",$B37&lt;&gt;""),TRUE))</formula>
    </cfRule>
    <cfRule type="expression" dxfId="361" priority="134" stopIfTrue="1">
      <formula>IF(#REF!&lt;&gt;"",IF($B37="",TRUE))</formula>
    </cfRule>
    <cfRule type="expression" dxfId="360" priority="135" stopIfTrue="1">
      <formula>IF(AND($B37="",#REF!="",#REF!="REQ"),TRUE)</formula>
    </cfRule>
  </conditionalFormatting>
  <conditionalFormatting sqref="F39 F41:F45 C39:C45">
    <cfRule type="expression" dxfId="359" priority="136" stopIfTrue="1">
      <formula>IF($H39="MAJOR/ MINOR",TRUE)</formula>
    </cfRule>
    <cfRule type="expression" dxfId="358" priority="137" stopIfTrue="1">
      <formula>IF($H39="Major", TRUE)</formula>
    </cfRule>
    <cfRule type="expression" dxfId="357" priority="138" stopIfTrue="1">
      <formula>IF($H39="Minor",TRUE)</formula>
    </cfRule>
    <cfRule type="expression" dxfId="356" priority="139" stopIfTrue="1">
      <formula>IF(#REF!="",FALSE,IF(#REF!=0,TRUE))</formula>
    </cfRule>
    <cfRule type="expression" dxfId="355" priority="140" stopIfTrue="1">
      <formula>IF(#REF!=9,TRUE)</formula>
    </cfRule>
    <cfRule type="expression" dxfId="354" priority="141" stopIfTrue="1">
      <formula>IF(#REF!&gt;3,TRUE)</formula>
    </cfRule>
    <cfRule type="expression" dxfId="353" priority="142" stopIfTrue="1">
      <formula>IF($H39="",IF(AND(#REF!="",$B41&lt;&gt;""),TRUE))</formula>
    </cfRule>
    <cfRule type="expression" dxfId="352" priority="143" stopIfTrue="1">
      <formula>IF(#REF!&lt;&gt;"",IF($B41="",TRUE))</formula>
    </cfRule>
    <cfRule type="expression" dxfId="351" priority="144" stopIfTrue="1">
      <formula>IF(AND($B41="",#REF!="",#REF!="REQ"),TRUE)</formula>
    </cfRule>
  </conditionalFormatting>
  <conditionalFormatting sqref="F88:F93 C88:C96">
    <cfRule type="expression" dxfId="350" priority="190" stopIfTrue="1">
      <formula>IF($H86="MAJOR/ MINOR",TRUE)</formula>
    </cfRule>
    <cfRule type="expression" dxfId="349" priority="191" stopIfTrue="1">
      <formula>IF($H86="Major", TRUE)</formula>
    </cfRule>
    <cfRule type="expression" dxfId="348" priority="192" stopIfTrue="1">
      <formula>IF($H86="Minor",TRUE)</formula>
    </cfRule>
    <cfRule type="expression" dxfId="347" priority="193" stopIfTrue="1">
      <formula>IF(#REF!="",FALSE,IF(#REF!=0,TRUE))</formula>
    </cfRule>
    <cfRule type="expression" dxfId="346" priority="194" stopIfTrue="1">
      <formula>IF(#REF!=9,TRUE)</formula>
    </cfRule>
    <cfRule type="expression" dxfId="345" priority="195" stopIfTrue="1">
      <formula>IF(#REF!&gt;3,TRUE)</formula>
    </cfRule>
    <cfRule type="expression" dxfId="344" priority="196" stopIfTrue="1">
      <formula>IF($H86="",IF(AND(#REF!="",#REF!&lt;&gt;""),TRUE))</formula>
    </cfRule>
    <cfRule type="expression" dxfId="343" priority="197" stopIfTrue="1">
      <formula>IF(#REF!&lt;&gt;"",IF(#REF!="",TRUE))</formula>
    </cfRule>
    <cfRule type="expression" dxfId="342" priority="198" stopIfTrue="1">
      <formula>IF(AND(#REF!="",#REF!="",#REF!="REQ"),TRUE)</formula>
    </cfRule>
  </conditionalFormatting>
  <conditionalFormatting sqref="E40">
    <cfRule type="expression" dxfId="341" priority="55" stopIfTrue="1">
      <formula>IF($H40="MAJOR/ MINOR",TRUE)</formula>
    </cfRule>
    <cfRule type="expression" dxfId="340" priority="56" stopIfTrue="1">
      <formula>IF($H40="Major", TRUE)</formula>
    </cfRule>
    <cfRule type="expression" dxfId="339" priority="57" stopIfTrue="1">
      <formula>IF($H40="Minor",TRUE)</formula>
    </cfRule>
    <cfRule type="expression" dxfId="338" priority="58" stopIfTrue="1">
      <formula>IF(#REF!="",FALSE,IF(#REF!=0,TRUE))</formula>
    </cfRule>
    <cfRule type="expression" dxfId="337" priority="59" stopIfTrue="1">
      <formula>IF(#REF!=9,TRUE)</formula>
    </cfRule>
    <cfRule type="expression" dxfId="336" priority="60" stopIfTrue="1">
      <formula>IF(#REF!&gt;3,TRUE)</formula>
    </cfRule>
    <cfRule type="expression" dxfId="335" priority="61" stopIfTrue="1">
      <formula>IF($H40="",IF(AND(#REF!="",$B46&lt;&gt;""),TRUE))</formula>
    </cfRule>
    <cfRule type="expression" dxfId="334" priority="62" stopIfTrue="1">
      <formula>IF(#REF!&lt;&gt;"",IF($B46="",TRUE))</formula>
    </cfRule>
    <cfRule type="expression" dxfId="333" priority="63" stopIfTrue="1">
      <formula>IF(AND($B46="",#REF!="",#REF!="REQ"),TRUE)</formula>
    </cfRule>
  </conditionalFormatting>
  <conditionalFormatting sqref="E36">
    <cfRule type="expression" dxfId="332" priority="46" stopIfTrue="1">
      <formula>IF($H36="MAJOR/ MINOR",TRUE)</formula>
    </cfRule>
    <cfRule type="expression" dxfId="331" priority="47" stopIfTrue="1">
      <formula>IF($H36="Major", TRUE)</formula>
    </cfRule>
    <cfRule type="expression" dxfId="330" priority="48" stopIfTrue="1">
      <formula>IF($H36="Minor",TRUE)</formula>
    </cfRule>
    <cfRule type="expression" dxfId="329" priority="49" stopIfTrue="1">
      <formula>IF(#REF!="",FALSE,IF(#REF!=0,TRUE))</formula>
    </cfRule>
    <cfRule type="expression" dxfId="328" priority="50" stopIfTrue="1">
      <formula>IF(#REF!=9,TRUE)</formula>
    </cfRule>
    <cfRule type="expression" dxfId="327" priority="51" stopIfTrue="1">
      <formula>IF(#REF!&gt;3,TRUE)</formula>
    </cfRule>
    <cfRule type="expression" dxfId="326" priority="52" stopIfTrue="1">
      <formula>IF($H36="",IF(AND(#REF!="",$B42&lt;&gt;""),TRUE))</formula>
    </cfRule>
    <cfRule type="expression" dxfId="325" priority="53" stopIfTrue="1">
      <formula>IF(#REF!&lt;&gt;"",IF($B42="",TRUE))</formula>
    </cfRule>
    <cfRule type="expression" dxfId="324" priority="54" stopIfTrue="1">
      <formula>IF(AND($B42="",#REF!="",#REF!="REQ"),TRUE)</formula>
    </cfRule>
  </conditionalFormatting>
  <conditionalFormatting sqref="E33">
    <cfRule type="expression" dxfId="323" priority="37" stopIfTrue="1">
      <formula>IF($H33="MAJOR/ MINOR",TRUE)</formula>
    </cfRule>
    <cfRule type="expression" dxfId="322" priority="38" stopIfTrue="1">
      <formula>IF($H33="Major", TRUE)</formula>
    </cfRule>
    <cfRule type="expression" dxfId="321" priority="39" stopIfTrue="1">
      <formula>IF($H33="Minor",TRUE)</formula>
    </cfRule>
    <cfRule type="expression" dxfId="320" priority="40" stopIfTrue="1">
      <formula>IF(#REF!="",FALSE,IF(#REF!=0,TRUE))</formula>
    </cfRule>
    <cfRule type="expression" dxfId="319" priority="41" stopIfTrue="1">
      <formula>IF(#REF!=9,TRUE)</formula>
    </cfRule>
    <cfRule type="expression" dxfId="318" priority="42" stopIfTrue="1">
      <formula>IF(#REF!&gt;3,TRUE)</formula>
    </cfRule>
    <cfRule type="expression" dxfId="317" priority="43" stopIfTrue="1">
      <formula>IF($H33="",IF(AND(#REF!="",$B39&lt;&gt;""),TRUE))</formula>
    </cfRule>
    <cfRule type="expression" dxfId="316" priority="44" stopIfTrue="1">
      <formula>IF(#REF!&lt;&gt;"",IF($B39="",TRUE))</formula>
    </cfRule>
    <cfRule type="expression" dxfId="315" priority="45" stopIfTrue="1">
      <formula>IF(AND($B39="",#REF!="",#REF!="REQ"),TRUE)</formula>
    </cfRule>
  </conditionalFormatting>
  <conditionalFormatting sqref="E30">
    <cfRule type="expression" dxfId="314" priority="28" stopIfTrue="1">
      <formula>IF($H30="MAJOR/ MINOR",TRUE)</formula>
    </cfRule>
    <cfRule type="expression" dxfId="313" priority="29" stopIfTrue="1">
      <formula>IF($H30="Major", TRUE)</formula>
    </cfRule>
    <cfRule type="expression" dxfId="312" priority="30" stopIfTrue="1">
      <formula>IF($H30="Minor",TRUE)</formula>
    </cfRule>
    <cfRule type="expression" dxfId="311" priority="31" stopIfTrue="1">
      <formula>IF(#REF!="",FALSE,IF(#REF!=0,TRUE))</formula>
    </cfRule>
    <cfRule type="expression" dxfId="310" priority="32" stopIfTrue="1">
      <formula>IF(#REF!=9,TRUE)</formula>
    </cfRule>
    <cfRule type="expression" dxfId="309" priority="33" stopIfTrue="1">
      <formula>IF(#REF!&gt;3,TRUE)</formula>
    </cfRule>
    <cfRule type="expression" dxfId="308" priority="34" stopIfTrue="1">
      <formula>IF($H30="",IF(AND(#REF!="",$B36&lt;&gt;""),TRUE))</formula>
    </cfRule>
    <cfRule type="expression" dxfId="307" priority="35" stopIfTrue="1">
      <formula>IF(#REF!&lt;&gt;"",IF($B36="",TRUE))</formula>
    </cfRule>
    <cfRule type="expression" dxfId="306" priority="36" stopIfTrue="1">
      <formula>IF(AND($B36="",#REF!="",#REF!="REQ"),TRUE)</formula>
    </cfRule>
  </conditionalFormatting>
  <conditionalFormatting sqref="F54 C54">
    <cfRule type="expression" dxfId="305" priority="595" stopIfTrue="1">
      <formula>IF($H53="MAJOR/ MINOR",TRUE)</formula>
    </cfRule>
    <cfRule type="expression" dxfId="304" priority="596" stopIfTrue="1">
      <formula>IF($H53="Major", TRUE)</formula>
    </cfRule>
    <cfRule type="expression" dxfId="303" priority="597" stopIfTrue="1">
      <formula>IF($H53="Minor",TRUE)</formula>
    </cfRule>
    <cfRule type="expression" dxfId="302" priority="598" stopIfTrue="1">
      <formula>IF(#REF!="",FALSE,IF(#REF!=0,TRUE))</formula>
    </cfRule>
    <cfRule type="expression" dxfId="301" priority="599" stopIfTrue="1">
      <formula>IF(#REF!=9,TRUE)</formula>
    </cfRule>
    <cfRule type="expression" dxfId="300" priority="600" stopIfTrue="1">
      <formula>IF(#REF!&gt;3,TRUE)</formula>
    </cfRule>
    <cfRule type="expression" dxfId="299" priority="601" stopIfTrue="1">
      <formula>IF($H53="",IF(AND(#REF!="",#REF!&lt;&gt;""),TRUE))</formula>
    </cfRule>
    <cfRule type="expression" dxfId="298" priority="602" stopIfTrue="1">
      <formula>IF(#REF!&lt;&gt;"",IF(#REF!="",TRUE))</formula>
    </cfRule>
    <cfRule type="expression" dxfId="297" priority="603" stopIfTrue="1">
      <formula>IF(AND(#REF!="",#REF!="",#REF!="REQ"),TRUE)</formula>
    </cfRule>
  </conditionalFormatting>
  <conditionalFormatting sqref="E57">
    <cfRule type="expression" dxfId="296" priority="658" stopIfTrue="1">
      <formula>IF(#REF!="MAJOR/ MINOR",TRUE)</formula>
    </cfRule>
    <cfRule type="expression" dxfId="295" priority="659" stopIfTrue="1">
      <formula>IF(#REF!="Major", TRUE)</formula>
    </cfRule>
    <cfRule type="expression" dxfId="294" priority="660" stopIfTrue="1">
      <formula>IF(#REF!="Minor",TRUE)</formula>
    </cfRule>
    <cfRule type="expression" dxfId="293" priority="661" stopIfTrue="1">
      <formula>IF(#REF!="",FALSE,IF(#REF!=0,TRUE))</formula>
    </cfRule>
    <cfRule type="expression" dxfId="292" priority="662" stopIfTrue="1">
      <formula>IF(#REF!=9,TRUE)</formula>
    </cfRule>
    <cfRule type="expression" dxfId="291" priority="663" stopIfTrue="1">
      <formula>IF(#REF!&gt;3,TRUE)</formula>
    </cfRule>
    <cfRule type="expression" dxfId="290" priority="664" stopIfTrue="1">
      <formula>IF(#REF!="",IF(AND(#REF!="",$B63&lt;&gt;""),TRUE))</formula>
    </cfRule>
    <cfRule type="expression" dxfId="289" priority="665" stopIfTrue="1">
      <formula>IF(#REF!&lt;&gt;"",IF($B63="",TRUE))</formula>
    </cfRule>
    <cfRule type="expression" dxfId="288" priority="666" stopIfTrue="1">
      <formula>IF(AND($B63="",#REF!="",#REF!="REQ"),TRUE)</formula>
    </cfRule>
  </conditionalFormatting>
  <conditionalFormatting sqref="F46:F47 C46:C47">
    <cfRule type="expression" dxfId="287" priority="757" stopIfTrue="1">
      <formula>IF($H46="MAJOR/ MINOR",TRUE)</formula>
    </cfRule>
    <cfRule type="expression" dxfId="286" priority="758" stopIfTrue="1">
      <formula>IF($H46="Major", TRUE)</formula>
    </cfRule>
    <cfRule type="expression" dxfId="285" priority="759" stopIfTrue="1">
      <formula>IF($H46="Minor",TRUE)</formula>
    </cfRule>
    <cfRule type="expression" dxfId="284" priority="760" stopIfTrue="1">
      <formula>IF(#REF!="",FALSE,IF(#REF!=0,TRUE))</formula>
    </cfRule>
    <cfRule type="expression" dxfId="283" priority="761" stopIfTrue="1">
      <formula>IF(#REF!=9,TRUE)</formula>
    </cfRule>
    <cfRule type="expression" dxfId="282" priority="762" stopIfTrue="1">
      <formula>IF(#REF!&gt;3,TRUE)</formula>
    </cfRule>
    <cfRule type="expression" dxfId="281" priority="763" stopIfTrue="1">
      <formula>IF($H46="",IF(AND(#REF!="",$B49&lt;&gt;""),TRUE))</formula>
    </cfRule>
    <cfRule type="expression" dxfId="280" priority="764" stopIfTrue="1">
      <formula>IF(#REF!&lt;&gt;"",IF($B49="",TRUE))</formula>
    </cfRule>
    <cfRule type="expression" dxfId="279" priority="765" stopIfTrue="1">
      <formula>IF(AND($B49="",#REF!="",#REF!="REQ"),TRUE)</formula>
    </cfRule>
  </conditionalFormatting>
  <conditionalFormatting sqref="F49:F52 C49:C52">
    <cfRule type="expression" dxfId="278" priority="964" stopIfTrue="1">
      <formula>IF($H48="MAJOR/ MINOR",TRUE)</formula>
    </cfRule>
    <cfRule type="expression" dxfId="277" priority="965" stopIfTrue="1">
      <formula>IF($H48="Major", TRUE)</formula>
    </cfRule>
    <cfRule type="expression" dxfId="276" priority="966" stopIfTrue="1">
      <formula>IF($H48="Minor",TRUE)</formula>
    </cfRule>
    <cfRule type="expression" dxfId="275" priority="967" stopIfTrue="1">
      <formula>IF(#REF!="",FALSE,IF(#REF!=0,TRUE))</formula>
    </cfRule>
    <cfRule type="expression" dxfId="274" priority="968" stopIfTrue="1">
      <formula>IF(#REF!=9,TRUE)</formula>
    </cfRule>
    <cfRule type="expression" dxfId="273" priority="969" stopIfTrue="1">
      <formula>IF(#REF!&gt;3,TRUE)</formula>
    </cfRule>
    <cfRule type="expression" dxfId="272" priority="970" stopIfTrue="1">
      <formula>IF($H48="",IF(AND(#REF!="",$B51&lt;&gt;""),TRUE))</formula>
    </cfRule>
    <cfRule type="expression" dxfId="271" priority="971" stopIfTrue="1">
      <formula>IF(#REF!&lt;&gt;"",IF($B51="",TRUE))</formula>
    </cfRule>
    <cfRule type="expression" dxfId="270" priority="972" stopIfTrue="1">
      <formula>IF(AND($B51="",#REF!="",#REF!="REQ"),TRUE)</formula>
    </cfRule>
  </conditionalFormatting>
  <conditionalFormatting sqref="F53 C53">
    <cfRule type="expression" dxfId="269" priority="1297" stopIfTrue="1">
      <formula>IF($H52="MAJOR/ MINOR",TRUE)</formula>
    </cfRule>
    <cfRule type="expression" dxfId="268" priority="1298" stopIfTrue="1">
      <formula>IF($H52="Major", TRUE)</formula>
    </cfRule>
    <cfRule type="expression" dxfId="267" priority="1299" stopIfTrue="1">
      <formula>IF($H52="Minor",TRUE)</formula>
    </cfRule>
    <cfRule type="expression" dxfId="266" priority="1300" stopIfTrue="1">
      <formula>IF(#REF!="",FALSE,IF(#REF!=0,TRUE))</formula>
    </cfRule>
    <cfRule type="expression" dxfId="265" priority="1301" stopIfTrue="1">
      <formula>IF(#REF!=9,TRUE)</formula>
    </cfRule>
    <cfRule type="expression" dxfId="264" priority="1302" stopIfTrue="1">
      <formula>IF(#REF!&gt;3,TRUE)</formula>
    </cfRule>
    <cfRule type="expression" dxfId="263" priority="1303" stopIfTrue="1">
      <formula>IF($H52="",IF(AND(#REF!="",$B56&lt;&gt;""),TRUE))</formula>
    </cfRule>
    <cfRule type="expression" dxfId="262" priority="1304" stopIfTrue="1">
      <formula>IF(#REF!&lt;&gt;"",IF($B56="",TRUE))</formula>
    </cfRule>
    <cfRule type="expression" dxfId="261" priority="1305" stopIfTrue="1">
      <formula>IF(AND($B56="",#REF!="",#REF!="REQ"),TRUE)</formula>
    </cfRule>
  </conditionalFormatting>
  <conditionalFormatting sqref="C87 F87">
    <cfRule type="expression" dxfId="260" priority="1369" stopIfTrue="1">
      <formula>IF($H85="MAJOR/ MINOR",TRUE)</formula>
    </cfRule>
    <cfRule type="expression" dxfId="259" priority="1370" stopIfTrue="1">
      <formula>IF($H85="Major", TRUE)</formula>
    </cfRule>
    <cfRule type="expression" dxfId="258" priority="1371" stopIfTrue="1">
      <formula>IF($H85="Minor",TRUE)</formula>
    </cfRule>
    <cfRule type="expression" dxfId="257" priority="1372" stopIfTrue="1">
      <formula>IF(#REF!="",FALSE,IF(#REF!=0,TRUE))</formula>
    </cfRule>
    <cfRule type="expression" dxfId="256" priority="1373" stopIfTrue="1">
      <formula>IF(#REF!=9,TRUE)</formula>
    </cfRule>
    <cfRule type="expression" dxfId="255" priority="1374" stopIfTrue="1">
      <formula>IF(#REF!&gt;3,TRUE)</formula>
    </cfRule>
    <cfRule type="expression" dxfId="254" priority="1375" stopIfTrue="1">
      <formula>IF($H85="",IF(AND(#REF!="",$B93&lt;&gt;""),TRUE))</formula>
    </cfRule>
    <cfRule type="expression" dxfId="253" priority="1376" stopIfTrue="1">
      <formula>IF(#REF!&lt;&gt;"",IF($B93="",TRUE))</formula>
    </cfRule>
    <cfRule type="expression" dxfId="252" priority="1377" stopIfTrue="1">
      <formula>IF(AND($B93="",#REF!="",#REF!="REQ"),TRUE)</formula>
    </cfRule>
  </conditionalFormatting>
  <conditionalFormatting sqref="F58:F59 C57:C59">
    <cfRule type="expression" dxfId="251" priority="1414" stopIfTrue="1">
      <formula>IF($H55="MAJOR/ MINOR",TRUE)</formula>
    </cfRule>
    <cfRule type="expression" dxfId="250" priority="1415" stopIfTrue="1">
      <formula>IF($H55="Major", TRUE)</formula>
    </cfRule>
    <cfRule type="expression" dxfId="249" priority="1416" stopIfTrue="1">
      <formula>IF($H55="Minor",TRUE)</formula>
    </cfRule>
    <cfRule type="expression" dxfId="248" priority="1417" stopIfTrue="1">
      <formula>IF(#REF!="",FALSE,IF(#REF!=0,TRUE))</formula>
    </cfRule>
    <cfRule type="expression" dxfId="247" priority="1418" stopIfTrue="1">
      <formula>IF(#REF!=9,TRUE)</formula>
    </cfRule>
    <cfRule type="expression" dxfId="246" priority="1419" stopIfTrue="1">
      <formula>IF(#REF!&gt;3,TRUE)</formula>
    </cfRule>
    <cfRule type="expression" dxfId="245" priority="1420" stopIfTrue="1">
      <formula>IF($H55="",IF(AND(#REF!="",$B59&lt;&gt;""),TRUE))</formula>
    </cfRule>
    <cfRule type="expression" dxfId="244" priority="1421" stopIfTrue="1">
      <formula>IF(#REF!&lt;&gt;"",IF($B59="",TRUE))</formula>
    </cfRule>
    <cfRule type="expression" dxfId="243" priority="1422" stopIfTrue="1">
      <formula>IF(AND($B59="",#REF!="",#REF!="REQ"),TRUE)</formula>
    </cfRule>
  </conditionalFormatting>
  <conditionalFormatting sqref="E55">
    <cfRule type="expression" dxfId="242" priority="1432" stopIfTrue="1">
      <formula>IF($H54="MAJOR/ MINOR",TRUE)</formula>
    </cfRule>
    <cfRule type="expression" dxfId="241" priority="1433" stopIfTrue="1">
      <formula>IF($H54="Major", TRUE)</formula>
    </cfRule>
    <cfRule type="expression" dxfId="240" priority="1434" stopIfTrue="1">
      <formula>IF($H54="Minor",TRUE)</formula>
    </cfRule>
    <cfRule type="expression" dxfId="239" priority="1435" stopIfTrue="1">
      <formula>IF(#REF!="",FALSE,IF(#REF!=0,TRUE))</formula>
    </cfRule>
    <cfRule type="expression" dxfId="238" priority="1436" stopIfTrue="1">
      <formula>IF(#REF!=9,TRUE)</formula>
    </cfRule>
    <cfRule type="expression" dxfId="237" priority="1437" stopIfTrue="1">
      <formula>IF(#REF!&gt;3,TRUE)</formula>
    </cfRule>
    <cfRule type="expression" dxfId="236" priority="1438" stopIfTrue="1">
      <formula>IF($H54="",IF(AND(#REF!="",$B60&lt;&gt;""),TRUE))</formula>
    </cfRule>
    <cfRule type="expression" dxfId="235" priority="1439" stopIfTrue="1">
      <formula>IF(#REF!&lt;&gt;"",IF($B60="",TRUE))</formula>
    </cfRule>
    <cfRule type="expression" dxfId="234" priority="1440" stopIfTrue="1">
      <formula>IF(AND($B60="",#REF!="",#REF!="REQ"),TRUE)</formula>
    </cfRule>
  </conditionalFormatting>
  <conditionalFormatting sqref="F48 C48">
    <cfRule type="expression" dxfId="233" priority="1441" stopIfTrue="1">
      <formula>IF($H51="MAJOR/ MINOR",TRUE)</formula>
    </cfRule>
    <cfRule type="expression" dxfId="232" priority="1442" stopIfTrue="1">
      <formula>IF($H51="Major", TRUE)</formula>
    </cfRule>
    <cfRule type="expression" dxfId="231" priority="1443" stopIfTrue="1">
      <formula>IF($H51="Minor",TRUE)</formula>
    </cfRule>
    <cfRule type="expression" dxfId="230" priority="1444" stopIfTrue="1">
      <formula>IF(#REF!="",FALSE,IF(#REF!=0,TRUE))</formula>
    </cfRule>
    <cfRule type="expression" dxfId="229" priority="1445" stopIfTrue="1">
      <formula>IF(#REF!=9,TRUE)</formula>
    </cfRule>
    <cfRule type="expression" dxfId="228" priority="1446" stopIfTrue="1">
      <formula>IF(#REF!&gt;3,TRUE)</formula>
    </cfRule>
    <cfRule type="expression" dxfId="227" priority="1447" stopIfTrue="1">
      <formula>IF($H51="",IF(AND(#REF!="",$B55&lt;&gt;""),TRUE))</formula>
    </cfRule>
    <cfRule type="expression" dxfId="226" priority="1448" stopIfTrue="1">
      <formula>IF(#REF!&lt;&gt;"",IF($B55="",TRUE))</formula>
    </cfRule>
    <cfRule type="expression" dxfId="225" priority="1449" stopIfTrue="1">
      <formula>IF(AND($B55="",#REF!="",#REF!="REQ"),TRUE)</formula>
    </cfRule>
  </conditionalFormatting>
  <conditionalFormatting sqref="F64:F69 F61:F62 C61:C69">
    <cfRule type="expression" dxfId="224" priority="1450" stopIfTrue="1">
      <formula>IF($H59="MAJOR/ MINOR",TRUE)</formula>
    </cfRule>
    <cfRule type="expression" dxfId="223" priority="1451" stopIfTrue="1">
      <formula>IF($H59="Major", TRUE)</formula>
    </cfRule>
    <cfRule type="expression" dxfId="222" priority="1452" stopIfTrue="1">
      <formula>IF($H59="Minor",TRUE)</formula>
    </cfRule>
    <cfRule type="expression" dxfId="221" priority="1453" stopIfTrue="1">
      <formula>IF(#REF!="",FALSE,IF(#REF!=0,TRUE))</formula>
    </cfRule>
    <cfRule type="expression" dxfId="220" priority="1454" stopIfTrue="1">
      <formula>IF(#REF!=9,TRUE)</formula>
    </cfRule>
    <cfRule type="expression" dxfId="219" priority="1455" stopIfTrue="1">
      <formula>IF(#REF!&gt;3,TRUE)</formula>
    </cfRule>
    <cfRule type="expression" dxfId="218" priority="1456" stopIfTrue="1">
      <formula>IF($H59="",IF(AND(#REF!="",$B64&lt;&gt;""),TRUE))</formula>
    </cfRule>
    <cfRule type="expression" dxfId="217" priority="1457" stopIfTrue="1">
      <formula>IF(#REF!&lt;&gt;"",IF($B64="",TRUE))</formula>
    </cfRule>
    <cfRule type="expression" dxfId="216" priority="1458" stopIfTrue="1">
      <formula>IF(AND($B64="",#REF!="",#REF!="REQ"),TRUE)</formula>
    </cfRule>
  </conditionalFormatting>
  <conditionalFormatting sqref="F60 C60">
    <cfRule type="expression" dxfId="215" priority="1459" stopIfTrue="1">
      <formula>IF($H58="MAJOR/ MINOR",TRUE)</formula>
    </cfRule>
    <cfRule type="expression" dxfId="214" priority="1460" stopIfTrue="1">
      <formula>IF($H58="Major", TRUE)</formula>
    </cfRule>
    <cfRule type="expression" dxfId="213" priority="1461" stopIfTrue="1">
      <formula>IF($H58="Minor",TRUE)</formula>
    </cfRule>
    <cfRule type="expression" dxfId="212" priority="1462" stopIfTrue="1">
      <formula>IF(#REF!="",FALSE,IF(#REF!=0,TRUE))</formula>
    </cfRule>
    <cfRule type="expression" dxfId="211" priority="1463" stopIfTrue="1">
      <formula>IF(#REF!=9,TRUE)</formula>
    </cfRule>
    <cfRule type="expression" dxfId="210" priority="1464" stopIfTrue="1">
      <formula>IF(#REF!&gt;3,TRUE)</formula>
    </cfRule>
    <cfRule type="expression" dxfId="209" priority="1465" stopIfTrue="1">
      <formula>IF($H58="",IF(AND(#REF!="",#REF!&lt;&gt;""),TRUE))</formula>
    </cfRule>
    <cfRule type="expression" dxfId="208" priority="1466" stopIfTrue="1">
      <formula>IF(#REF!&lt;&gt;"",IF(#REF!="",TRUE))</formula>
    </cfRule>
    <cfRule type="expression" dxfId="207" priority="1467" stopIfTrue="1">
      <formula>IF(AND(#REF!="",#REF!="",#REF!="REQ"),TRUE)</formula>
    </cfRule>
  </conditionalFormatting>
  <conditionalFormatting sqref="E63 E74 C81:C84 F81:F84">
    <cfRule type="expression" dxfId="206" priority="1531" stopIfTrue="1">
      <formula>IF($H61="MAJOR/ MINOR",TRUE)</formula>
    </cfRule>
    <cfRule type="expression" dxfId="205" priority="1532" stopIfTrue="1">
      <formula>IF($H61="Major", TRUE)</formula>
    </cfRule>
    <cfRule type="expression" dxfId="204" priority="1533" stopIfTrue="1">
      <formula>IF($H61="Minor",TRUE)</formula>
    </cfRule>
    <cfRule type="expression" dxfId="203" priority="1534" stopIfTrue="1">
      <formula>IF(#REF!="",FALSE,IF(#REF!=0,TRUE))</formula>
    </cfRule>
    <cfRule type="expression" dxfId="202" priority="1535" stopIfTrue="1">
      <formula>IF(#REF!=9,TRUE)</formula>
    </cfRule>
    <cfRule type="expression" dxfId="201" priority="1536" stopIfTrue="1">
      <formula>IF(#REF!&gt;3,TRUE)</formula>
    </cfRule>
    <cfRule type="expression" dxfId="200" priority="1537" stopIfTrue="1">
      <formula>IF($H61="",IF(AND(#REF!="",$B68&lt;&gt;""),TRUE))</formula>
    </cfRule>
    <cfRule type="expression" dxfId="199" priority="1538" stopIfTrue="1">
      <formula>IF(#REF!&lt;&gt;"",IF($B68="",TRUE))</formula>
    </cfRule>
    <cfRule type="expression" dxfId="198" priority="1539" stopIfTrue="1">
      <formula>IF(AND($B68="",#REF!="",#REF!="REQ"),TRUE)</formula>
    </cfRule>
  </conditionalFormatting>
  <conditionalFormatting sqref="F70 C70">
    <cfRule type="expression" dxfId="197" priority="1540" stopIfTrue="1">
      <formula>IF($H68="MAJOR/ MINOR",TRUE)</formula>
    </cfRule>
    <cfRule type="expression" dxfId="196" priority="1541" stopIfTrue="1">
      <formula>IF($H68="Major", TRUE)</formula>
    </cfRule>
    <cfRule type="expression" dxfId="195" priority="1542" stopIfTrue="1">
      <formula>IF($H68="Minor",TRUE)</formula>
    </cfRule>
    <cfRule type="expression" dxfId="194" priority="1543" stopIfTrue="1">
      <formula>IF(#REF!="",FALSE,IF(#REF!=0,TRUE))</formula>
    </cfRule>
    <cfRule type="expression" dxfId="193" priority="1544" stopIfTrue="1">
      <formula>IF(#REF!=9,TRUE)</formula>
    </cfRule>
    <cfRule type="expression" dxfId="192" priority="1545" stopIfTrue="1">
      <formula>IF(#REF!&gt;3,TRUE)</formula>
    </cfRule>
    <cfRule type="expression" dxfId="191" priority="1546" stopIfTrue="1">
      <formula>IF($H68="",IF(AND(#REF!="",#REF!&lt;&gt;""),TRUE))</formula>
    </cfRule>
    <cfRule type="expression" dxfId="190" priority="1547" stopIfTrue="1">
      <formula>IF(#REF!&lt;&gt;"",IF(#REF!="",TRUE))</formula>
    </cfRule>
    <cfRule type="expression" dxfId="189" priority="1548" stopIfTrue="1">
      <formula>IF(AND(#REF!="",#REF!="",#REF!="REQ"),TRUE)</formula>
    </cfRule>
  </conditionalFormatting>
  <conditionalFormatting sqref="F71:F73 C71:C80 F75:F80">
    <cfRule type="expression" dxfId="188" priority="1549" stopIfTrue="1">
      <formula>IF($H69="MAJOR/ MINOR",TRUE)</formula>
    </cfRule>
    <cfRule type="expression" dxfId="187" priority="1550" stopIfTrue="1">
      <formula>IF($H69="Major", TRUE)</formula>
    </cfRule>
    <cfRule type="expression" dxfId="186" priority="1551" stopIfTrue="1">
      <formula>IF($H69="Minor",TRUE)</formula>
    </cfRule>
    <cfRule type="expression" dxfId="185" priority="1552" stopIfTrue="1">
      <formula>IF(#REF!="",FALSE,IF(#REF!=0,TRUE))</formula>
    </cfRule>
    <cfRule type="expression" dxfId="184" priority="1553" stopIfTrue="1">
      <formula>IF(#REF!=9,TRUE)</formula>
    </cfRule>
    <cfRule type="expression" dxfId="183" priority="1554" stopIfTrue="1">
      <formula>IF(#REF!&gt;3,TRUE)</formula>
    </cfRule>
    <cfRule type="expression" dxfId="182" priority="1555" stopIfTrue="1">
      <formula>IF($H69="",IF(AND(#REF!="",$B75&lt;&gt;""),TRUE))</formula>
    </cfRule>
    <cfRule type="expression" dxfId="181" priority="1556" stopIfTrue="1">
      <formula>IF(#REF!&lt;&gt;"",IF($B75="",TRUE))</formula>
    </cfRule>
    <cfRule type="expression" dxfId="180" priority="1557" stopIfTrue="1">
      <formula>IF(AND($B75="",#REF!="",#REF!="REQ"),TRUE)</formula>
    </cfRule>
  </conditionalFormatting>
  <conditionalFormatting sqref="C85 E85:F85">
    <cfRule type="expression" dxfId="179" priority="1567" stopIfTrue="1">
      <formula>IF($H84="MAJOR/ MINOR",TRUE)</formula>
    </cfRule>
    <cfRule type="expression" dxfId="178" priority="1568" stopIfTrue="1">
      <formula>IF($H84="Major", TRUE)</formula>
    </cfRule>
    <cfRule type="expression" dxfId="177" priority="1569" stopIfTrue="1">
      <formula>IF($H84="Minor",TRUE)</formula>
    </cfRule>
    <cfRule type="expression" dxfId="176" priority="1570" stopIfTrue="1">
      <formula>IF(#REF!="",FALSE,IF(#REF!=0,TRUE))</formula>
    </cfRule>
    <cfRule type="expression" dxfId="175" priority="1571" stopIfTrue="1">
      <formula>IF(#REF!=9,TRUE)</formula>
    </cfRule>
    <cfRule type="expression" dxfId="174" priority="1572" stopIfTrue="1">
      <formula>IF(#REF!&gt;3,TRUE)</formula>
    </cfRule>
    <cfRule type="expression" dxfId="173" priority="1573" stopIfTrue="1">
      <formula>IF($H84="",IF(AND(#REF!="",$B91&lt;&gt;""),TRUE))</formula>
    </cfRule>
    <cfRule type="expression" dxfId="172" priority="1574" stopIfTrue="1">
      <formula>IF(#REF!&lt;&gt;"",IF($B91="",TRUE))</formula>
    </cfRule>
    <cfRule type="expression" dxfId="171" priority="1575" stopIfTrue="1">
      <formula>IF(AND($B91="",#REF!="",#REF!="REQ"),TRUE)</formula>
    </cfRule>
  </conditionalFormatting>
  <conditionalFormatting sqref="C86 F86">
    <cfRule type="expression" dxfId="170" priority="1585" stopIfTrue="1">
      <formula>IF(#REF!="MAJOR/ MINOR",TRUE)</formula>
    </cfRule>
    <cfRule type="expression" dxfId="169" priority="1586" stopIfTrue="1">
      <formula>IF(#REF!="Major", TRUE)</formula>
    </cfRule>
    <cfRule type="expression" dxfId="168" priority="1587" stopIfTrue="1">
      <formula>IF(#REF!="Minor",TRUE)</formula>
    </cfRule>
    <cfRule type="expression" dxfId="167" priority="1588" stopIfTrue="1">
      <formula>IF(#REF!="",FALSE,IF(#REF!=0,TRUE))</formula>
    </cfRule>
    <cfRule type="expression" dxfId="166" priority="1589" stopIfTrue="1">
      <formula>IF(#REF!=9,TRUE)</formula>
    </cfRule>
    <cfRule type="expression" dxfId="165" priority="1590" stopIfTrue="1">
      <formula>IF(#REF!&gt;3,TRUE)</formula>
    </cfRule>
    <cfRule type="expression" dxfId="164" priority="1591" stopIfTrue="1">
      <formula>IF(#REF!="",IF(AND(#REF!="",$B92&lt;&gt;""),TRUE))</formula>
    </cfRule>
    <cfRule type="expression" dxfId="163" priority="1592" stopIfTrue="1">
      <formula>IF(#REF!&lt;&gt;"",IF($B92="",TRUE))</formula>
    </cfRule>
    <cfRule type="expression" dxfId="162" priority="1593" stopIfTrue="1">
      <formula>IF(AND($B92="",#REF!="",#REF!="REQ"),TRUE)</formula>
    </cfRule>
  </conditionalFormatting>
  <dataValidations count="2">
    <dataValidation type="list" allowBlank="1" showInputMessage="1" showErrorMessage="1" sqref="E86:E93 E75:E84 E64:E73 E58:E62 E37:E39 E34:E35 E31:E32 E15:E18 E20:E29 E56 E41:E54" xr:uid="{00000000-0002-0000-0400-000000000000}">
      <formula1>Bidder_Response_Code</formula1>
    </dataValidation>
    <dataValidation type="list" allowBlank="1" showInputMessage="1" showErrorMessage="1" sqref="D86:D93 D15:D84" xr:uid="{00000000-0002-0000-0400-000001000000}">
      <formula1>TOA_Priority_Value</formula1>
    </dataValidation>
  </dataValidations>
  <hyperlinks>
    <hyperlink ref="D13" location="TOA_Priority_Value" display="TOA_Priority_Value"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topLeftCell="A12" workbookViewId="0">
      <selection activeCell="B34" sqref="B15:B34"/>
    </sheetView>
  </sheetViews>
  <sheetFormatPr defaultRowHeight="15"/>
  <cols>
    <col min="3" max="3" width="54.7109375" customWidth="1"/>
    <col min="4" max="4" width="14" style="111" customWidth="1"/>
    <col min="5" max="5" width="11.140625" customWidth="1"/>
    <col min="6" max="6" width="71.28515625" customWidth="1"/>
  </cols>
  <sheetData>
    <row r="1" spans="1:6" ht="18.75" thickBot="1">
      <c r="A1" s="211" t="s">
        <v>480</v>
      </c>
      <c r="B1" s="212"/>
      <c r="C1" s="213"/>
      <c r="D1" s="191" t="s">
        <v>481</v>
      </c>
      <c r="E1" s="192"/>
      <c r="F1" s="193"/>
    </row>
    <row r="2" spans="1:6">
      <c r="A2" s="202"/>
      <c r="B2" s="203"/>
      <c r="C2" s="204"/>
      <c r="D2" s="67" t="s">
        <v>0</v>
      </c>
      <c r="E2" s="68" t="s">
        <v>1</v>
      </c>
      <c r="F2" s="69" t="s">
        <v>2</v>
      </c>
    </row>
    <row r="3" spans="1:6" ht="15.75">
      <c r="A3" s="22" t="s">
        <v>3</v>
      </c>
      <c r="B3" s="200" t="s">
        <v>4</v>
      </c>
      <c r="C3" s="201"/>
      <c r="D3" s="65" t="s">
        <v>3</v>
      </c>
      <c r="E3" s="179">
        <f>COUNTIF(E14:E147,"Y")</f>
        <v>0</v>
      </c>
      <c r="F3" s="3">
        <f>E3/$E$12</f>
        <v>0</v>
      </c>
    </row>
    <row r="4" spans="1:6" ht="15.75">
      <c r="A4" s="22" t="s">
        <v>5</v>
      </c>
      <c r="B4" s="200" t="s">
        <v>6</v>
      </c>
      <c r="C4" s="201"/>
      <c r="D4" s="65" t="s">
        <v>5</v>
      </c>
      <c r="E4" s="179">
        <f>COUNTIF(E14:E147,"F")</f>
        <v>0</v>
      </c>
      <c r="F4" s="3">
        <f t="shared" ref="F4:F11" si="0">E4/$E$12</f>
        <v>0</v>
      </c>
    </row>
    <row r="5" spans="1:6" ht="15.75">
      <c r="A5" s="22" t="s">
        <v>7</v>
      </c>
      <c r="B5" s="200" t="s">
        <v>8</v>
      </c>
      <c r="C5" s="201"/>
      <c r="D5" s="65" t="s">
        <v>7</v>
      </c>
      <c r="E5" s="179">
        <f>COUNTIF(E14:E147,"T")</f>
        <v>0</v>
      </c>
      <c r="F5" s="3">
        <f t="shared" si="0"/>
        <v>0</v>
      </c>
    </row>
    <row r="6" spans="1:6" ht="15.75">
      <c r="A6" s="22" t="s">
        <v>9</v>
      </c>
      <c r="B6" s="200" t="s">
        <v>10</v>
      </c>
      <c r="C6" s="201"/>
      <c r="D6" s="65" t="s">
        <v>9</v>
      </c>
      <c r="E6" s="179">
        <f>COUNTIF(E14:E147,"M")</f>
        <v>0</v>
      </c>
      <c r="F6" s="3">
        <f t="shared" si="0"/>
        <v>0</v>
      </c>
    </row>
    <row r="7" spans="1:6" ht="15.75">
      <c r="A7" s="22" t="s">
        <v>11</v>
      </c>
      <c r="B7" s="200" t="s">
        <v>12</v>
      </c>
      <c r="C7" s="201"/>
      <c r="D7" s="65" t="s">
        <v>11</v>
      </c>
      <c r="E7" s="179">
        <f>COUNTIF(E14:E147,"I")</f>
        <v>0</v>
      </c>
      <c r="F7" s="3">
        <f t="shared" si="0"/>
        <v>0</v>
      </c>
    </row>
    <row r="8" spans="1:6" ht="15.75">
      <c r="A8" s="22" t="s">
        <v>13</v>
      </c>
      <c r="B8" s="200" t="s">
        <v>14</v>
      </c>
      <c r="C8" s="201"/>
      <c r="D8" s="65" t="s">
        <v>13</v>
      </c>
      <c r="E8" s="179">
        <f>COUNTIF(E14:E147,"R")</f>
        <v>0</v>
      </c>
      <c r="F8" s="3">
        <f t="shared" si="0"/>
        <v>0</v>
      </c>
    </row>
    <row r="9" spans="1:6" ht="15.75">
      <c r="A9" s="22" t="s">
        <v>15</v>
      </c>
      <c r="B9" s="200" t="s">
        <v>292</v>
      </c>
      <c r="C9" s="201"/>
      <c r="D9" s="65" t="s">
        <v>15</v>
      </c>
      <c r="E9" s="179">
        <f>COUNTIF(E14:E147,"N")</f>
        <v>0</v>
      </c>
      <c r="F9" s="3">
        <f t="shared" si="0"/>
        <v>0</v>
      </c>
    </row>
    <row r="10" spans="1:6" ht="15.75">
      <c r="A10" s="22" t="s">
        <v>17</v>
      </c>
      <c r="B10" s="200" t="s">
        <v>293</v>
      </c>
      <c r="C10" s="201"/>
      <c r="D10" s="65" t="s">
        <v>17</v>
      </c>
      <c r="E10" s="179">
        <f>COUNTIF(E14:E147,"N/A")</f>
        <v>0</v>
      </c>
      <c r="F10" s="3">
        <f t="shared" si="0"/>
        <v>0</v>
      </c>
    </row>
    <row r="11" spans="1:6" ht="15.75">
      <c r="A11" s="38"/>
      <c r="B11" s="46"/>
      <c r="C11" s="47"/>
      <c r="D11" s="90" t="s">
        <v>294</v>
      </c>
      <c r="E11" s="179">
        <f>E12-SUM(E3:E10)</f>
        <v>12</v>
      </c>
      <c r="F11" s="3">
        <f t="shared" si="0"/>
        <v>1</v>
      </c>
    </row>
    <row r="12" spans="1:6" ht="15.75" thickBot="1">
      <c r="A12" s="207"/>
      <c r="B12" s="208"/>
      <c r="C12" s="209"/>
      <c r="D12" s="110" t="s">
        <v>111</v>
      </c>
      <c r="E12" s="7">
        <v>12</v>
      </c>
      <c r="F12" s="8">
        <v>1</v>
      </c>
    </row>
    <row r="13" spans="1:6" ht="90">
      <c r="A13" s="205" t="s">
        <v>21</v>
      </c>
      <c r="B13" s="206"/>
      <c r="C13" s="70" t="s">
        <v>480</v>
      </c>
      <c r="D13" s="79" t="s">
        <v>521</v>
      </c>
      <c r="E13" s="71" t="s">
        <v>617</v>
      </c>
      <c r="F13" s="72" t="s">
        <v>372</v>
      </c>
    </row>
    <row r="14" spans="1:6">
      <c r="A14" s="112"/>
      <c r="B14" s="113"/>
      <c r="C14" s="114" t="s">
        <v>519</v>
      </c>
      <c r="D14" s="115"/>
      <c r="E14" s="113"/>
      <c r="F14" s="116"/>
    </row>
    <row r="15" spans="1:6" ht="43.5">
      <c r="A15" s="117" t="s">
        <v>505</v>
      </c>
      <c r="B15" s="118">
        <v>1</v>
      </c>
      <c r="C15" s="64" t="s">
        <v>520</v>
      </c>
      <c r="D15" s="118">
        <v>4</v>
      </c>
      <c r="E15" s="119"/>
      <c r="F15" s="119"/>
    </row>
    <row r="16" spans="1:6" ht="29.25">
      <c r="A16" s="117" t="s">
        <v>505</v>
      </c>
      <c r="B16" s="118">
        <v>2</v>
      </c>
      <c r="C16" s="64" t="s">
        <v>502</v>
      </c>
      <c r="D16" s="118">
        <v>4</v>
      </c>
      <c r="E16" s="119"/>
      <c r="F16" s="119"/>
    </row>
    <row r="17" spans="1:6" ht="29.25">
      <c r="A17" s="117" t="s">
        <v>505</v>
      </c>
      <c r="B17" s="118">
        <v>3</v>
      </c>
      <c r="C17" s="64" t="s">
        <v>503</v>
      </c>
      <c r="D17" s="118">
        <v>4</v>
      </c>
      <c r="E17" s="119"/>
      <c r="F17" s="119"/>
    </row>
    <row r="18" spans="1:6" ht="29.25">
      <c r="A18" s="117" t="s">
        <v>505</v>
      </c>
      <c r="B18" s="118">
        <v>4</v>
      </c>
      <c r="C18" s="64" t="s">
        <v>504</v>
      </c>
      <c r="D18" s="118">
        <v>4</v>
      </c>
      <c r="E18" s="119"/>
      <c r="F18" s="119"/>
    </row>
    <row r="19" spans="1:6">
      <c r="A19" s="120"/>
      <c r="B19" s="177"/>
      <c r="C19" s="121" t="s">
        <v>484</v>
      </c>
      <c r="D19" s="122"/>
      <c r="E19" s="120"/>
      <c r="F19" s="120"/>
    </row>
    <row r="20" spans="1:6" ht="43.5">
      <c r="A20" s="117" t="s">
        <v>505</v>
      </c>
      <c r="B20" s="118">
        <v>5</v>
      </c>
      <c r="C20" s="64" t="s">
        <v>506</v>
      </c>
      <c r="D20" s="118">
        <v>4</v>
      </c>
      <c r="E20" s="119"/>
      <c r="F20" s="119"/>
    </row>
    <row r="21" spans="1:6">
      <c r="A21" s="120"/>
      <c r="B21" s="177"/>
      <c r="C21" s="121" t="s">
        <v>507</v>
      </c>
      <c r="D21" s="122"/>
      <c r="E21" s="120"/>
      <c r="F21" s="120"/>
    </row>
    <row r="22" spans="1:6" ht="43.5">
      <c r="A22" s="117" t="s">
        <v>505</v>
      </c>
      <c r="B22" s="118">
        <v>6</v>
      </c>
      <c r="C22" s="64" t="s">
        <v>508</v>
      </c>
      <c r="D22" s="118">
        <v>4</v>
      </c>
      <c r="E22" s="119"/>
      <c r="F22" s="119"/>
    </row>
    <row r="23" spans="1:6">
      <c r="A23" s="120"/>
      <c r="B23" s="177"/>
      <c r="C23" s="121" t="s">
        <v>509</v>
      </c>
      <c r="D23" s="122"/>
      <c r="E23" s="120"/>
      <c r="F23" s="120"/>
    </row>
    <row r="24" spans="1:6" ht="43.5">
      <c r="A24" s="117" t="s">
        <v>505</v>
      </c>
      <c r="B24" s="118">
        <v>7</v>
      </c>
      <c r="C24" s="64" t="s">
        <v>616</v>
      </c>
      <c r="D24" s="118">
        <v>4</v>
      </c>
      <c r="E24" s="119"/>
      <c r="F24" s="119"/>
    </row>
    <row r="25" spans="1:6">
      <c r="A25" s="120"/>
      <c r="B25" s="177"/>
      <c r="C25" s="121" t="s">
        <v>510</v>
      </c>
      <c r="D25" s="122"/>
      <c r="E25" s="120"/>
      <c r="F25" s="120"/>
    </row>
    <row r="26" spans="1:6" ht="29.25">
      <c r="A26" s="117" t="s">
        <v>505</v>
      </c>
      <c r="B26" s="118">
        <v>8</v>
      </c>
      <c r="C26" s="64" t="s">
        <v>511</v>
      </c>
      <c r="D26" s="118">
        <v>2</v>
      </c>
      <c r="E26" s="119"/>
      <c r="F26" s="119"/>
    </row>
    <row r="27" spans="1:6">
      <c r="A27" s="120"/>
      <c r="B27" s="177"/>
      <c r="C27" s="121" t="s">
        <v>485</v>
      </c>
      <c r="D27" s="122"/>
      <c r="E27" s="120"/>
      <c r="F27" s="120"/>
    </row>
    <row r="28" spans="1:6" ht="43.5">
      <c r="A28" s="117" t="s">
        <v>505</v>
      </c>
      <c r="B28" s="118">
        <v>9</v>
      </c>
      <c r="C28" s="64" t="s">
        <v>516</v>
      </c>
      <c r="D28" s="118">
        <v>2</v>
      </c>
      <c r="E28" s="119"/>
      <c r="F28" s="119"/>
    </row>
    <row r="29" spans="1:6">
      <c r="A29" s="120"/>
      <c r="B29" s="177"/>
      <c r="C29" s="121" t="s">
        <v>512</v>
      </c>
      <c r="D29" s="122"/>
      <c r="E29" s="120"/>
      <c r="F29" s="120"/>
    </row>
    <row r="30" spans="1:6" ht="29.25">
      <c r="A30" s="117" t="s">
        <v>505</v>
      </c>
      <c r="B30" s="118">
        <v>10</v>
      </c>
      <c r="C30" s="64" t="s">
        <v>513</v>
      </c>
      <c r="D30" s="118">
        <v>3</v>
      </c>
      <c r="E30" s="119"/>
      <c r="F30" s="119"/>
    </row>
    <row r="31" spans="1:6">
      <c r="A31" s="120"/>
      <c r="B31" s="177"/>
      <c r="C31" s="121" t="s">
        <v>514</v>
      </c>
      <c r="D31" s="122"/>
      <c r="E31" s="120"/>
      <c r="F31" s="120"/>
    </row>
    <row r="32" spans="1:6" ht="29.25">
      <c r="A32" s="117" t="s">
        <v>505</v>
      </c>
      <c r="B32" s="118">
        <v>11</v>
      </c>
      <c r="C32" s="64" t="s">
        <v>515</v>
      </c>
      <c r="D32" s="118">
        <v>3</v>
      </c>
      <c r="E32" s="119"/>
      <c r="F32" s="119"/>
    </row>
    <row r="33" spans="1:6">
      <c r="A33" s="120"/>
      <c r="B33" s="177"/>
      <c r="C33" s="121" t="s">
        <v>568</v>
      </c>
      <c r="D33" s="122"/>
      <c r="E33" s="120"/>
      <c r="F33" s="120"/>
    </row>
    <row r="34" spans="1:6" ht="29.25">
      <c r="A34" s="117" t="s">
        <v>505</v>
      </c>
      <c r="B34" s="118">
        <v>12</v>
      </c>
      <c r="C34" s="64" t="s">
        <v>569</v>
      </c>
      <c r="D34" s="118">
        <v>2</v>
      </c>
      <c r="E34" s="119"/>
      <c r="F34" s="119"/>
    </row>
  </sheetData>
  <mergeCells count="13">
    <mergeCell ref="B5:C5"/>
    <mergeCell ref="A1:C1"/>
    <mergeCell ref="D1:F1"/>
    <mergeCell ref="A2:C2"/>
    <mergeCell ref="B3:C3"/>
    <mergeCell ref="B4:C4"/>
    <mergeCell ref="A13:B13"/>
    <mergeCell ref="B6:C6"/>
    <mergeCell ref="B7:C7"/>
    <mergeCell ref="B8:C8"/>
    <mergeCell ref="B9:C9"/>
    <mergeCell ref="B10:C10"/>
    <mergeCell ref="A12:C12"/>
  </mergeCells>
  <hyperlinks>
    <hyperlink ref="D13" location="TOA_Priority_Value" display="TOA_Priority_Value"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
  <sheetViews>
    <sheetView topLeftCell="A28" workbookViewId="0">
      <selection activeCell="B120" sqref="B14:B120"/>
    </sheetView>
  </sheetViews>
  <sheetFormatPr defaultColWidth="9" defaultRowHeight="12.75"/>
  <cols>
    <col min="1" max="1" width="15.140625" style="106" bestFit="1" customWidth="1"/>
    <col min="2" max="2" width="9" style="106" customWidth="1"/>
    <col min="3" max="3" width="54.7109375" style="106" customWidth="1"/>
    <col min="4" max="4" width="11.85546875" style="106" customWidth="1"/>
    <col min="5" max="5" width="46.85546875" style="106" customWidth="1"/>
    <col min="6" max="6" width="35" style="106" customWidth="1"/>
    <col min="7" max="16384" width="9" style="106"/>
  </cols>
  <sheetData>
    <row r="1" spans="1:6" ht="51.75" customHeight="1" thickBot="1">
      <c r="A1" s="191" t="s">
        <v>432</v>
      </c>
      <c r="B1" s="192"/>
      <c r="C1" s="193"/>
      <c r="D1" s="191" t="s">
        <v>434</v>
      </c>
      <c r="E1" s="192"/>
      <c r="F1" s="193"/>
    </row>
    <row r="2" spans="1:6" ht="15">
      <c r="A2" s="202"/>
      <c r="B2" s="203"/>
      <c r="C2" s="204"/>
      <c r="D2" s="67" t="s">
        <v>0</v>
      </c>
      <c r="E2" s="68" t="s">
        <v>1</v>
      </c>
      <c r="F2" s="69" t="s">
        <v>2</v>
      </c>
    </row>
    <row r="3" spans="1:6" ht="15.75">
      <c r="A3" s="22" t="s">
        <v>3</v>
      </c>
      <c r="B3" s="200" t="s">
        <v>4</v>
      </c>
      <c r="C3" s="201"/>
      <c r="D3" s="65" t="s">
        <v>3</v>
      </c>
      <c r="E3" s="179">
        <f>COUNTIF(E14:E147,"Y")</f>
        <v>0</v>
      </c>
      <c r="F3" s="3">
        <f>E3/$E$12</f>
        <v>0</v>
      </c>
    </row>
    <row r="4" spans="1:6" ht="15.75">
      <c r="A4" s="22" t="s">
        <v>5</v>
      </c>
      <c r="B4" s="200" t="s">
        <v>6</v>
      </c>
      <c r="C4" s="201"/>
      <c r="D4" s="65" t="s">
        <v>5</v>
      </c>
      <c r="E4" s="179">
        <f>COUNTIF(E14:E147,"F")</f>
        <v>0</v>
      </c>
      <c r="F4" s="3">
        <f t="shared" ref="F4:F11" si="0">E4/$E$12</f>
        <v>0</v>
      </c>
    </row>
    <row r="5" spans="1:6" ht="15.75">
      <c r="A5" s="22" t="s">
        <v>7</v>
      </c>
      <c r="B5" s="200" t="s">
        <v>8</v>
      </c>
      <c r="C5" s="201"/>
      <c r="D5" s="65" t="s">
        <v>7</v>
      </c>
      <c r="E5" s="179">
        <f>COUNTIF(E14:E147,"T")</f>
        <v>0</v>
      </c>
      <c r="F5" s="3">
        <f t="shared" si="0"/>
        <v>0</v>
      </c>
    </row>
    <row r="6" spans="1:6" ht="15.75">
      <c r="A6" s="22" t="s">
        <v>9</v>
      </c>
      <c r="B6" s="200" t="s">
        <v>10</v>
      </c>
      <c r="C6" s="201"/>
      <c r="D6" s="65" t="s">
        <v>9</v>
      </c>
      <c r="E6" s="179">
        <f>COUNTIF(E14:E147,"M")</f>
        <v>0</v>
      </c>
      <c r="F6" s="3">
        <f t="shared" si="0"/>
        <v>0</v>
      </c>
    </row>
    <row r="7" spans="1:6" ht="15.75">
      <c r="A7" s="22" t="s">
        <v>11</v>
      </c>
      <c r="B7" s="200" t="s">
        <v>12</v>
      </c>
      <c r="C7" s="201"/>
      <c r="D7" s="65" t="s">
        <v>11</v>
      </c>
      <c r="E7" s="179">
        <f>COUNTIF(E14:E147,"I")</f>
        <v>0</v>
      </c>
      <c r="F7" s="3">
        <f t="shared" si="0"/>
        <v>0</v>
      </c>
    </row>
    <row r="8" spans="1:6" ht="15.75">
      <c r="A8" s="22" t="s">
        <v>13</v>
      </c>
      <c r="B8" s="200" t="s">
        <v>14</v>
      </c>
      <c r="C8" s="201"/>
      <c r="D8" s="65" t="s">
        <v>13</v>
      </c>
      <c r="E8" s="179">
        <f>COUNTIF(E14:E147,"R")</f>
        <v>0</v>
      </c>
      <c r="F8" s="3">
        <f t="shared" si="0"/>
        <v>0</v>
      </c>
    </row>
    <row r="9" spans="1:6" ht="15.75">
      <c r="A9" s="22" t="s">
        <v>15</v>
      </c>
      <c r="B9" s="200" t="s">
        <v>292</v>
      </c>
      <c r="C9" s="201"/>
      <c r="D9" s="65" t="s">
        <v>15</v>
      </c>
      <c r="E9" s="179">
        <f>COUNTIF(E14:E147,"N")</f>
        <v>0</v>
      </c>
      <c r="F9" s="3">
        <f t="shared" si="0"/>
        <v>0</v>
      </c>
    </row>
    <row r="10" spans="1:6" ht="15.75">
      <c r="A10" s="22" t="s">
        <v>17</v>
      </c>
      <c r="B10" s="200" t="s">
        <v>293</v>
      </c>
      <c r="C10" s="201"/>
      <c r="D10" s="65" t="s">
        <v>17</v>
      </c>
      <c r="E10" s="179">
        <f>COUNTIF(E14:E147,"N/A")</f>
        <v>0</v>
      </c>
      <c r="F10" s="3">
        <f t="shared" si="0"/>
        <v>0</v>
      </c>
    </row>
    <row r="11" spans="1:6" ht="15.75">
      <c r="A11" s="38"/>
      <c r="B11" s="46"/>
      <c r="C11" s="47"/>
      <c r="D11" s="90" t="s">
        <v>294</v>
      </c>
      <c r="E11" s="179">
        <f>E12-SUM(E3:E10)</f>
        <v>100</v>
      </c>
      <c r="F11" s="3">
        <f t="shared" si="0"/>
        <v>1</v>
      </c>
    </row>
    <row r="12" spans="1:6" ht="15.75" thickBot="1">
      <c r="A12" s="207"/>
      <c r="B12" s="208"/>
      <c r="C12" s="209"/>
      <c r="D12" s="66" t="s">
        <v>111</v>
      </c>
      <c r="E12" s="7">
        <v>100</v>
      </c>
      <c r="F12" s="8">
        <v>1</v>
      </c>
    </row>
    <row r="13" spans="1:6" ht="98.25" customHeight="1">
      <c r="A13" s="205" t="s">
        <v>21</v>
      </c>
      <c r="B13" s="206"/>
      <c r="C13" s="70" t="s">
        <v>432</v>
      </c>
      <c r="D13" s="79" t="s">
        <v>521</v>
      </c>
      <c r="E13" s="71" t="s">
        <v>617</v>
      </c>
      <c r="F13" s="72" t="s">
        <v>433</v>
      </c>
    </row>
    <row r="14" spans="1:6" ht="42.75">
      <c r="A14" s="117" t="s">
        <v>435</v>
      </c>
      <c r="B14" s="118">
        <v>1</v>
      </c>
      <c r="C14" s="103" t="s">
        <v>482</v>
      </c>
      <c r="D14" s="124">
        <v>3</v>
      </c>
      <c r="E14" s="103"/>
      <c r="F14" s="119"/>
    </row>
    <row r="15" spans="1:6" ht="57">
      <c r="A15" s="117" t="s">
        <v>435</v>
      </c>
      <c r="B15" s="118">
        <v>2</v>
      </c>
      <c r="C15" s="103" t="s">
        <v>374</v>
      </c>
      <c r="D15" s="124">
        <v>3</v>
      </c>
      <c r="E15" s="103"/>
      <c r="F15" s="119"/>
    </row>
    <row r="16" spans="1:6" ht="28.5">
      <c r="A16" s="117" t="s">
        <v>435</v>
      </c>
      <c r="B16" s="118">
        <v>3</v>
      </c>
      <c r="C16" s="103" t="s">
        <v>375</v>
      </c>
      <c r="D16" s="124">
        <v>3</v>
      </c>
      <c r="E16" s="103"/>
      <c r="F16" s="119"/>
    </row>
    <row r="17" spans="1:6" ht="28.5">
      <c r="A17" s="117" t="s">
        <v>435</v>
      </c>
      <c r="B17" s="118">
        <v>4</v>
      </c>
      <c r="C17" s="103" t="s">
        <v>376</v>
      </c>
      <c r="D17" s="124">
        <v>3</v>
      </c>
      <c r="E17" s="103"/>
      <c r="F17" s="119"/>
    </row>
    <row r="18" spans="1:6" ht="42.75">
      <c r="A18" s="117" t="s">
        <v>435</v>
      </c>
      <c r="B18" s="118">
        <v>5</v>
      </c>
      <c r="C18" s="103" t="s">
        <v>377</v>
      </c>
      <c r="D18" s="124">
        <v>3</v>
      </c>
      <c r="E18" s="103"/>
      <c r="F18" s="119"/>
    </row>
    <row r="19" spans="1:6" ht="28.5">
      <c r="A19" s="117" t="s">
        <v>435</v>
      </c>
      <c r="B19" s="118">
        <v>6</v>
      </c>
      <c r="C19" s="103" t="s">
        <v>440</v>
      </c>
      <c r="D19" s="124">
        <v>3</v>
      </c>
      <c r="E19" s="103"/>
      <c r="F19" s="119"/>
    </row>
    <row r="20" spans="1:6" ht="28.5">
      <c r="A20" s="117" t="s">
        <v>435</v>
      </c>
      <c r="B20" s="118">
        <v>7</v>
      </c>
      <c r="C20" s="103" t="s">
        <v>436</v>
      </c>
      <c r="D20" s="124">
        <v>3</v>
      </c>
      <c r="E20" s="103"/>
      <c r="F20" s="119"/>
    </row>
    <row r="21" spans="1:6" ht="28.5">
      <c r="A21" s="117" t="s">
        <v>435</v>
      </c>
      <c r="B21" s="118">
        <v>8</v>
      </c>
      <c r="C21" s="103" t="s">
        <v>378</v>
      </c>
      <c r="D21" s="124">
        <v>3</v>
      </c>
      <c r="E21" s="103"/>
      <c r="F21" s="119"/>
    </row>
    <row r="22" spans="1:6" ht="42.75">
      <c r="A22" s="117" t="s">
        <v>435</v>
      </c>
      <c r="B22" s="118">
        <v>9</v>
      </c>
      <c r="C22" s="103" t="s">
        <v>441</v>
      </c>
      <c r="D22" s="124">
        <v>3</v>
      </c>
      <c r="E22" s="103"/>
      <c r="F22" s="119"/>
    </row>
    <row r="23" spans="1:6" ht="28.5">
      <c r="A23" s="117" t="s">
        <v>435</v>
      </c>
      <c r="B23" s="118">
        <v>10</v>
      </c>
      <c r="C23" s="103" t="s">
        <v>379</v>
      </c>
      <c r="D23" s="124">
        <v>3</v>
      </c>
      <c r="E23" s="103"/>
      <c r="F23" s="119"/>
    </row>
    <row r="24" spans="1:6" ht="85.5">
      <c r="A24" s="117" t="s">
        <v>435</v>
      </c>
      <c r="B24" s="118">
        <v>11</v>
      </c>
      <c r="C24" s="103" t="s">
        <v>517</v>
      </c>
      <c r="D24" s="124">
        <v>3</v>
      </c>
      <c r="E24" s="103"/>
      <c r="F24" s="119"/>
    </row>
    <row r="25" spans="1:6" ht="15">
      <c r="A25" s="123" t="s">
        <v>435</v>
      </c>
      <c r="B25" s="122"/>
      <c r="C25" s="104" t="s">
        <v>380</v>
      </c>
      <c r="D25" s="120"/>
      <c r="E25" s="120"/>
      <c r="F25" s="120"/>
    </row>
    <row r="26" spans="1:6" ht="71.25">
      <c r="A26" s="117" t="s">
        <v>435</v>
      </c>
      <c r="B26" s="118">
        <v>12</v>
      </c>
      <c r="C26" s="103" t="s">
        <v>442</v>
      </c>
      <c r="D26" s="124">
        <v>3</v>
      </c>
      <c r="E26" s="103"/>
      <c r="F26" s="119"/>
    </row>
    <row r="27" spans="1:6" ht="57">
      <c r="A27" s="117" t="s">
        <v>435</v>
      </c>
      <c r="B27" s="118">
        <v>13</v>
      </c>
      <c r="C27" s="103" t="s">
        <v>518</v>
      </c>
      <c r="D27" s="124">
        <v>3</v>
      </c>
      <c r="E27" s="103"/>
      <c r="F27" s="119"/>
    </row>
    <row r="28" spans="1:6" ht="42.75">
      <c r="A28" s="117" t="s">
        <v>435</v>
      </c>
      <c r="B28" s="118">
        <v>14</v>
      </c>
      <c r="C28" s="103" t="s">
        <v>381</v>
      </c>
      <c r="D28" s="124">
        <v>3</v>
      </c>
      <c r="E28" s="103"/>
      <c r="F28" s="119"/>
    </row>
    <row r="29" spans="1:6" ht="42.75">
      <c r="A29" s="117" t="s">
        <v>435</v>
      </c>
      <c r="B29" s="118">
        <v>15</v>
      </c>
      <c r="C29" s="103" t="s">
        <v>443</v>
      </c>
      <c r="D29" s="124">
        <v>3</v>
      </c>
      <c r="E29" s="103"/>
      <c r="F29" s="119"/>
    </row>
    <row r="30" spans="1:6" ht="42.75">
      <c r="A30" s="117" t="s">
        <v>435</v>
      </c>
      <c r="B30" s="118">
        <v>16</v>
      </c>
      <c r="C30" s="103" t="s">
        <v>382</v>
      </c>
      <c r="D30" s="124">
        <v>3</v>
      </c>
      <c r="E30" s="103"/>
      <c r="F30" s="119"/>
    </row>
    <row r="31" spans="1:6" ht="57">
      <c r="A31" s="117" t="s">
        <v>435</v>
      </c>
      <c r="B31" s="118">
        <v>17</v>
      </c>
      <c r="C31" s="103" t="s">
        <v>444</v>
      </c>
      <c r="D31" s="124">
        <v>3</v>
      </c>
      <c r="E31" s="103"/>
      <c r="F31" s="119"/>
    </row>
    <row r="32" spans="1:6" ht="42.75">
      <c r="A32" s="117" t="s">
        <v>435</v>
      </c>
      <c r="B32" s="118">
        <v>18</v>
      </c>
      <c r="C32" s="103" t="s">
        <v>445</v>
      </c>
      <c r="D32" s="124">
        <v>3</v>
      </c>
      <c r="E32" s="103"/>
      <c r="F32" s="119"/>
    </row>
    <row r="33" spans="1:6" ht="28.5">
      <c r="A33" s="117" t="s">
        <v>435</v>
      </c>
      <c r="B33" s="118">
        <v>19</v>
      </c>
      <c r="C33" s="103" t="s">
        <v>383</v>
      </c>
      <c r="D33" s="124">
        <v>3</v>
      </c>
      <c r="E33" s="103"/>
      <c r="F33" s="119"/>
    </row>
    <row r="34" spans="1:6" ht="85.5">
      <c r="A34" s="117" t="s">
        <v>435</v>
      </c>
      <c r="B34" s="118">
        <v>20</v>
      </c>
      <c r="C34" s="103" t="s">
        <v>384</v>
      </c>
      <c r="D34" s="124">
        <v>3</v>
      </c>
      <c r="E34" s="103"/>
      <c r="F34" s="119"/>
    </row>
    <row r="35" spans="1:6" ht="15">
      <c r="A35" s="123" t="s">
        <v>435</v>
      </c>
      <c r="B35" s="122"/>
      <c r="C35" s="104" t="s">
        <v>385</v>
      </c>
      <c r="D35" s="120"/>
      <c r="E35" s="120"/>
      <c r="F35" s="120"/>
    </row>
    <row r="36" spans="1:6" ht="42.75">
      <c r="A36" s="117" t="s">
        <v>435</v>
      </c>
      <c r="B36" s="118">
        <v>21</v>
      </c>
      <c r="C36" s="103" t="s">
        <v>446</v>
      </c>
      <c r="D36" s="124">
        <v>3</v>
      </c>
      <c r="E36" s="103"/>
      <c r="F36" s="119"/>
    </row>
    <row r="37" spans="1:6" ht="28.5">
      <c r="A37" s="117" t="s">
        <v>435</v>
      </c>
      <c r="B37" s="118">
        <v>22</v>
      </c>
      <c r="C37" s="103" t="s">
        <v>447</v>
      </c>
      <c r="D37" s="124">
        <v>3</v>
      </c>
      <c r="E37" s="103"/>
      <c r="F37" s="119"/>
    </row>
    <row r="38" spans="1:6" ht="256.5">
      <c r="A38" s="117" t="s">
        <v>435</v>
      </c>
      <c r="B38" s="118">
        <v>23</v>
      </c>
      <c r="C38" s="103" t="s">
        <v>448</v>
      </c>
      <c r="D38" s="124">
        <v>3</v>
      </c>
      <c r="E38" s="103"/>
      <c r="F38" s="119"/>
    </row>
    <row r="39" spans="1:6" ht="42.75">
      <c r="A39" s="117" t="s">
        <v>435</v>
      </c>
      <c r="B39" s="118">
        <v>24</v>
      </c>
      <c r="C39" s="103" t="s">
        <v>449</v>
      </c>
      <c r="D39" s="124">
        <v>3</v>
      </c>
      <c r="E39" s="103"/>
      <c r="F39" s="119"/>
    </row>
    <row r="40" spans="1:6" ht="15">
      <c r="A40" s="123" t="s">
        <v>435</v>
      </c>
      <c r="B40" s="122"/>
      <c r="C40" s="104" t="s">
        <v>386</v>
      </c>
      <c r="D40" s="120"/>
      <c r="E40" s="120"/>
      <c r="F40" s="120"/>
    </row>
    <row r="41" spans="1:6" ht="28.5">
      <c r="A41" s="117" t="s">
        <v>435</v>
      </c>
      <c r="B41" s="118">
        <v>25</v>
      </c>
      <c r="C41" s="103" t="s">
        <v>450</v>
      </c>
      <c r="D41" s="124">
        <v>3</v>
      </c>
      <c r="E41" s="103"/>
      <c r="F41" s="119"/>
    </row>
    <row r="42" spans="1:6" ht="57">
      <c r="A42" s="117" t="s">
        <v>435</v>
      </c>
      <c r="B42" s="118">
        <v>26</v>
      </c>
      <c r="C42" s="103" t="s">
        <v>387</v>
      </c>
      <c r="D42" s="124">
        <v>3</v>
      </c>
      <c r="E42" s="103"/>
      <c r="F42" s="119"/>
    </row>
    <row r="43" spans="1:6" ht="114">
      <c r="A43" s="117" t="s">
        <v>435</v>
      </c>
      <c r="B43" s="118">
        <v>27</v>
      </c>
      <c r="C43" s="103" t="s">
        <v>388</v>
      </c>
      <c r="D43" s="124">
        <v>3</v>
      </c>
      <c r="E43" s="103"/>
      <c r="F43" s="119"/>
    </row>
    <row r="44" spans="1:6" ht="57">
      <c r="A44" s="117" t="s">
        <v>435</v>
      </c>
      <c r="B44" s="118">
        <v>28</v>
      </c>
      <c r="C44" s="103" t="s">
        <v>437</v>
      </c>
      <c r="D44" s="124">
        <v>3</v>
      </c>
      <c r="E44" s="103"/>
      <c r="F44" s="119"/>
    </row>
    <row r="45" spans="1:6" ht="57">
      <c r="A45" s="117" t="s">
        <v>435</v>
      </c>
      <c r="B45" s="118">
        <v>29</v>
      </c>
      <c r="C45" s="103" t="s">
        <v>389</v>
      </c>
      <c r="D45" s="124">
        <v>3</v>
      </c>
      <c r="E45" s="103"/>
      <c r="F45" s="119"/>
    </row>
    <row r="46" spans="1:6" ht="99.75">
      <c r="A46" s="117" t="s">
        <v>435</v>
      </c>
      <c r="B46" s="118">
        <v>30</v>
      </c>
      <c r="C46" s="103" t="s">
        <v>451</v>
      </c>
      <c r="D46" s="124">
        <v>3</v>
      </c>
      <c r="E46" s="103"/>
      <c r="F46" s="119"/>
    </row>
    <row r="47" spans="1:6" ht="57">
      <c r="A47" s="117" t="s">
        <v>435</v>
      </c>
      <c r="B47" s="118">
        <v>31</v>
      </c>
      <c r="C47" s="103" t="s">
        <v>452</v>
      </c>
      <c r="D47" s="124">
        <v>3</v>
      </c>
      <c r="E47" s="103"/>
      <c r="F47" s="119"/>
    </row>
    <row r="48" spans="1:6" ht="42.75">
      <c r="A48" s="117" t="s">
        <v>435</v>
      </c>
      <c r="B48" s="118">
        <v>32</v>
      </c>
      <c r="C48" s="103" t="s">
        <v>390</v>
      </c>
      <c r="D48" s="124">
        <v>3</v>
      </c>
      <c r="E48" s="103"/>
      <c r="F48" s="119"/>
    </row>
    <row r="49" spans="1:6" ht="42.75">
      <c r="A49" s="117" t="s">
        <v>435</v>
      </c>
      <c r="B49" s="118">
        <v>33</v>
      </c>
      <c r="C49" s="103" t="s">
        <v>391</v>
      </c>
      <c r="D49" s="124">
        <v>3</v>
      </c>
      <c r="E49" s="103"/>
      <c r="F49" s="119"/>
    </row>
    <row r="50" spans="1:6" ht="15">
      <c r="A50" s="123" t="s">
        <v>435</v>
      </c>
      <c r="B50" s="122"/>
      <c r="C50" s="104" t="s">
        <v>392</v>
      </c>
      <c r="D50" s="120"/>
      <c r="E50" s="120"/>
      <c r="F50" s="120"/>
    </row>
    <row r="51" spans="1:6" ht="85.5">
      <c r="A51" s="117" t="s">
        <v>435</v>
      </c>
      <c r="B51" s="118">
        <v>34</v>
      </c>
      <c r="C51" s="103" t="s">
        <v>453</v>
      </c>
      <c r="D51" s="124">
        <v>3</v>
      </c>
      <c r="E51" s="103"/>
      <c r="F51" s="119"/>
    </row>
    <row r="52" spans="1:6" ht="15">
      <c r="A52" s="117" t="s">
        <v>435</v>
      </c>
      <c r="B52" s="118">
        <v>35</v>
      </c>
      <c r="C52" s="103" t="s">
        <v>393</v>
      </c>
      <c r="D52" s="124">
        <v>3</v>
      </c>
      <c r="E52" s="103"/>
      <c r="F52" s="119"/>
    </row>
    <row r="53" spans="1:6" ht="15">
      <c r="A53" s="117" t="s">
        <v>435</v>
      </c>
      <c r="B53" s="118">
        <v>36</v>
      </c>
      <c r="C53" s="103" t="s">
        <v>394</v>
      </c>
      <c r="D53" s="124">
        <v>3</v>
      </c>
      <c r="E53" s="103"/>
      <c r="F53" s="119"/>
    </row>
    <row r="54" spans="1:6" ht="28.5">
      <c r="A54" s="117" t="s">
        <v>435</v>
      </c>
      <c r="B54" s="118">
        <v>37</v>
      </c>
      <c r="C54" s="103" t="s">
        <v>454</v>
      </c>
      <c r="D54" s="124">
        <v>3</v>
      </c>
      <c r="E54" s="103"/>
      <c r="F54" s="119"/>
    </row>
    <row r="55" spans="1:6" ht="85.5">
      <c r="A55" s="117" t="s">
        <v>435</v>
      </c>
      <c r="B55" s="118">
        <v>38</v>
      </c>
      <c r="C55" s="103" t="s">
        <v>483</v>
      </c>
      <c r="D55" s="124">
        <v>3</v>
      </c>
      <c r="E55" s="103"/>
      <c r="F55" s="119"/>
    </row>
    <row r="56" spans="1:6" ht="28.5">
      <c r="A56" s="117" t="s">
        <v>435</v>
      </c>
      <c r="B56" s="118">
        <v>39</v>
      </c>
      <c r="C56" s="103" t="s">
        <v>438</v>
      </c>
      <c r="D56" s="124">
        <v>3</v>
      </c>
      <c r="E56" s="103"/>
      <c r="F56" s="119"/>
    </row>
    <row r="57" spans="1:6" ht="71.25">
      <c r="A57" s="117" t="s">
        <v>435</v>
      </c>
      <c r="B57" s="118">
        <v>40</v>
      </c>
      <c r="C57" s="103" t="s">
        <v>395</v>
      </c>
      <c r="D57" s="124">
        <v>3</v>
      </c>
      <c r="E57" s="103"/>
      <c r="F57" s="119"/>
    </row>
    <row r="58" spans="1:6" ht="28.5">
      <c r="A58" s="117" t="s">
        <v>435</v>
      </c>
      <c r="B58" s="118">
        <v>41</v>
      </c>
      <c r="C58" s="103" t="s">
        <v>455</v>
      </c>
      <c r="D58" s="124">
        <v>3</v>
      </c>
      <c r="E58" s="103"/>
      <c r="F58" s="119"/>
    </row>
    <row r="59" spans="1:6" ht="28.5">
      <c r="A59" s="117" t="s">
        <v>435</v>
      </c>
      <c r="B59" s="118">
        <v>42</v>
      </c>
      <c r="C59" s="103" t="s">
        <v>396</v>
      </c>
      <c r="D59" s="124">
        <v>3</v>
      </c>
      <c r="E59" s="103"/>
      <c r="F59" s="119"/>
    </row>
    <row r="60" spans="1:6" ht="42.75">
      <c r="A60" s="117" t="s">
        <v>435</v>
      </c>
      <c r="B60" s="118">
        <v>43</v>
      </c>
      <c r="C60" s="103" t="s">
        <v>456</v>
      </c>
      <c r="D60" s="124">
        <v>3</v>
      </c>
      <c r="E60" s="103"/>
      <c r="F60" s="119"/>
    </row>
    <row r="61" spans="1:6" ht="28.5">
      <c r="A61" s="117" t="s">
        <v>435</v>
      </c>
      <c r="B61" s="118">
        <v>44</v>
      </c>
      <c r="C61" s="103" t="s">
        <v>397</v>
      </c>
      <c r="D61" s="124">
        <v>3</v>
      </c>
      <c r="E61" s="103"/>
      <c r="F61" s="119"/>
    </row>
    <row r="62" spans="1:6" ht="57">
      <c r="A62" s="117" t="s">
        <v>435</v>
      </c>
      <c r="B62" s="118">
        <v>45</v>
      </c>
      <c r="C62" s="103" t="s">
        <v>398</v>
      </c>
      <c r="D62" s="124">
        <v>3</v>
      </c>
      <c r="E62" s="103"/>
      <c r="F62" s="119"/>
    </row>
    <row r="63" spans="1:6" ht="42.75">
      <c r="A63" s="117" t="s">
        <v>435</v>
      </c>
      <c r="B63" s="118">
        <v>46</v>
      </c>
      <c r="C63" s="103" t="s">
        <v>399</v>
      </c>
      <c r="D63" s="124">
        <v>3</v>
      </c>
      <c r="E63" s="103"/>
      <c r="F63" s="119"/>
    </row>
    <row r="64" spans="1:6" ht="57">
      <c r="A64" s="117" t="s">
        <v>435</v>
      </c>
      <c r="B64" s="118">
        <v>47</v>
      </c>
      <c r="C64" s="103" t="s">
        <v>439</v>
      </c>
      <c r="D64" s="124">
        <v>3</v>
      </c>
      <c r="E64" s="103"/>
      <c r="F64" s="119"/>
    </row>
    <row r="65" spans="1:6" ht="71.25">
      <c r="A65" s="117" t="s">
        <v>435</v>
      </c>
      <c r="B65" s="118">
        <v>48</v>
      </c>
      <c r="C65" s="103" t="s">
        <v>400</v>
      </c>
      <c r="D65" s="124">
        <v>3</v>
      </c>
      <c r="E65" s="103"/>
      <c r="F65" s="119"/>
    </row>
    <row r="66" spans="1:6" ht="42.75">
      <c r="A66" s="117" t="s">
        <v>435</v>
      </c>
      <c r="B66" s="118">
        <v>49</v>
      </c>
      <c r="C66" s="103" t="s">
        <v>401</v>
      </c>
      <c r="D66" s="124">
        <v>3</v>
      </c>
      <c r="E66" s="103"/>
      <c r="F66" s="119"/>
    </row>
    <row r="67" spans="1:6" ht="57">
      <c r="A67" s="117" t="s">
        <v>435</v>
      </c>
      <c r="B67" s="118">
        <v>50</v>
      </c>
      <c r="C67" s="103" t="s">
        <v>457</v>
      </c>
      <c r="D67" s="124">
        <v>3</v>
      </c>
      <c r="E67" s="103"/>
      <c r="F67" s="119"/>
    </row>
    <row r="68" spans="1:6" ht="28.5">
      <c r="A68" s="117" t="s">
        <v>435</v>
      </c>
      <c r="B68" s="118">
        <v>51</v>
      </c>
      <c r="C68" s="103" t="s">
        <v>402</v>
      </c>
      <c r="D68" s="124">
        <v>3</v>
      </c>
      <c r="E68" s="103"/>
      <c r="F68" s="119"/>
    </row>
    <row r="69" spans="1:6" ht="42.75">
      <c r="A69" s="117" t="s">
        <v>435</v>
      </c>
      <c r="B69" s="118">
        <v>52</v>
      </c>
      <c r="C69" s="103" t="s">
        <v>458</v>
      </c>
      <c r="D69" s="124">
        <v>3</v>
      </c>
      <c r="E69" s="103"/>
      <c r="F69" s="119"/>
    </row>
    <row r="70" spans="1:6" ht="57">
      <c r="A70" s="117" t="s">
        <v>435</v>
      </c>
      <c r="B70" s="118">
        <v>53</v>
      </c>
      <c r="C70" s="103" t="s">
        <v>403</v>
      </c>
      <c r="D70" s="124">
        <v>3</v>
      </c>
      <c r="E70" s="103"/>
      <c r="F70" s="119"/>
    </row>
    <row r="71" spans="1:6" ht="42.75">
      <c r="A71" s="117" t="s">
        <v>435</v>
      </c>
      <c r="B71" s="118">
        <v>54</v>
      </c>
      <c r="C71" s="103" t="s">
        <v>404</v>
      </c>
      <c r="D71" s="124">
        <v>3</v>
      </c>
      <c r="E71" s="103"/>
      <c r="F71" s="119"/>
    </row>
    <row r="72" spans="1:6" ht="57">
      <c r="A72" s="117" t="s">
        <v>435</v>
      </c>
      <c r="B72" s="118">
        <v>55</v>
      </c>
      <c r="C72" s="103" t="s">
        <v>405</v>
      </c>
      <c r="D72" s="124">
        <v>3</v>
      </c>
      <c r="E72" s="103"/>
      <c r="F72" s="119"/>
    </row>
    <row r="73" spans="1:6" ht="57">
      <c r="A73" s="117" t="s">
        <v>435</v>
      </c>
      <c r="B73" s="118">
        <v>56</v>
      </c>
      <c r="C73" s="103" t="s">
        <v>406</v>
      </c>
      <c r="D73" s="124">
        <v>3</v>
      </c>
      <c r="E73" s="103"/>
      <c r="F73" s="119"/>
    </row>
    <row r="74" spans="1:6" ht="57">
      <c r="A74" s="117" t="s">
        <v>435</v>
      </c>
      <c r="B74" s="118">
        <v>57</v>
      </c>
      <c r="C74" s="103" t="s">
        <v>459</v>
      </c>
      <c r="D74" s="124">
        <v>3</v>
      </c>
      <c r="E74" s="103"/>
      <c r="F74" s="119"/>
    </row>
    <row r="75" spans="1:6" ht="57">
      <c r="A75" s="117" t="s">
        <v>435</v>
      </c>
      <c r="B75" s="118">
        <v>58</v>
      </c>
      <c r="C75" s="103" t="s">
        <v>407</v>
      </c>
      <c r="D75" s="124">
        <v>3</v>
      </c>
      <c r="E75" s="103"/>
      <c r="F75" s="119"/>
    </row>
    <row r="76" spans="1:6" ht="28.5">
      <c r="A76" s="117" t="s">
        <v>435</v>
      </c>
      <c r="B76" s="118">
        <v>59</v>
      </c>
      <c r="C76" s="103" t="s">
        <v>408</v>
      </c>
      <c r="D76" s="124">
        <v>3</v>
      </c>
      <c r="E76" s="103"/>
      <c r="F76" s="119"/>
    </row>
    <row r="77" spans="1:6" ht="42.75">
      <c r="A77" s="117" t="s">
        <v>435</v>
      </c>
      <c r="B77" s="118">
        <v>60</v>
      </c>
      <c r="C77" s="103" t="s">
        <v>409</v>
      </c>
      <c r="D77" s="124">
        <v>3</v>
      </c>
      <c r="E77" s="103"/>
      <c r="F77" s="119"/>
    </row>
    <row r="78" spans="1:6" ht="42.75">
      <c r="A78" s="117" t="s">
        <v>435</v>
      </c>
      <c r="B78" s="118">
        <v>61</v>
      </c>
      <c r="C78" s="103" t="s">
        <v>410</v>
      </c>
      <c r="D78" s="124">
        <v>3</v>
      </c>
      <c r="E78" s="103"/>
      <c r="F78" s="119"/>
    </row>
    <row r="79" spans="1:6" ht="42.75">
      <c r="A79" s="117" t="s">
        <v>435</v>
      </c>
      <c r="B79" s="118">
        <v>62</v>
      </c>
      <c r="C79" s="103" t="s">
        <v>411</v>
      </c>
      <c r="D79" s="124">
        <v>3</v>
      </c>
      <c r="E79" s="103"/>
      <c r="F79" s="119"/>
    </row>
    <row r="80" spans="1:6" ht="99.75">
      <c r="A80" s="117" t="s">
        <v>435</v>
      </c>
      <c r="B80" s="118">
        <v>63</v>
      </c>
      <c r="C80" s="103" t="s">
        <v>412</v>
      </c>
      <c r="D80" s="124">
        <v>3</v>
      </c>
      <c r="E80" s="103"/>
      <c r="F80" s="119"/>
    </row>
    <row r="81" spans="1:6" ht="71.25">
      <c r="A81" s="117" t="s">
        <v>435</v>
      </c>
      <c r="B81" s="118">
        <v>64</v>
      </c>
      <c r="C81" s="103" t="s">
        <v>460</v>
      </c>
      <c r="D81" s="124">
        <v>3</v>
      </c>
      <c r="E81" s="103"/>
      <c r="F81" s="119"/>
    </row>
    <row r="82" spans="1:6" ht="15">
      <c r="A82" s="123" t="s">
        <v>435</v>
      </c>
      <c r="B82" s="122"/>
      <c r="C82" s="104" t="s">
        <v>413</v>
      </c>
      <c r="D82" s="120"/>
      <c r="E82" s="120"/>
      <c r="F82" s="120"/>
    </row>
    <row r="83" spans="1:6" ht="42.75">
      <c r="A83" s="117" t="s">
        <v>435</v>
      </c>
      <c r="B83" s="118">
        <v>65</v>
      </c>
      <c r="C83" s="103" t="s">
        <v>461</v>
      </c>
      <c r="D83" s="124">
        <v>3</v>
      </c>
      <c r="E83" s="103"/>
      <c r="F83" s="119"/>
    </row>
    <row r="84" spans="1:6" ht="71.25">
      <c r="A84" s="117" t="s">
        <v>435</v>
      </c>
      <c r="B84" s="118">
        <v>66</v>
      </c>
      <c r="C84" s="103" t="s">
        <v>462</v>
      </c>
      <c r="D84" s="124">
        <v>3</v>
      </c>
      <c r="E84" s="103"/>
      <c r="F84" s="119"/>
    </row>
    <row r="85" spans="1:6" ht="28.5">
      <c r="A85" s="117" t="s">
        <v>435</v>
      </c>
      <c r="B85" s="118">
        <v>67</v>
      </c>
      <c r="C85" s="103" t="s">
        <v>414</v>
      </c>
      <c r="D85" s="124">
        <v>3</v>
      </c>
      <c r="E85" s="103"/>
      <c r="F85" s="119"/>
    </row>
    <row r="86" spans="1:6" ht="57">
      <c r="A86" s="117" t="s">
        <v>435</v>
      </c>
      <c r="B86" s="118">
        <v>68</v>
      </c>
      <c r="C86" s="103" t="s">
        <v>463</v>
      </c>
      <c r="D86" s="124">
        <v>3</v>
      </c>
      <c r="E86" s="103"/>
      <c r="F86" s="119"/>
    </row>
    <row r="87" spans="1:6" ht="28.5">
      <c r="A87" s="117" t="s">
        <v>435</v>
      </c>
      <c r="B87" s="118">
        <v>69</v>
      </c>
      <c r="C87" s="103" t="s">
        <v>415</v>
      </c>
      <c r="D87" s="124">
        <v>3</v>
      </c>
      <c r="E87" s="103"/>
      <c r="F87" s="119"/>
    </row>
    <row r="88" spans="1:6" ht="71.25">
      <c r="A88" s="117" t="s">
        <v>435</v>
      </c>
      <c r="B88" s="118">
        <v>70</v>
      </c>
      <c r="C88" s="103" t="s">
        <v>416</v>
      </c>
      <c r="D88" s="124">
        <v>3</v>
      </c>
      <c r="E88" s="103"/>
      <c r="F88" s="119"/>
    </row>
    <row r="89" spans="1:6" ht="42.75">
      <c r="A89" s="117" t="s">
        <v>435</v>
      </c>
      <c r="B89" s="118">
        <v>71</v>
      </c>
      <c r="C89" s="103" t="s">
        <v>464</v>
      </c>
      <c r="D89" s="124">
        <v>3</v>
      </c>
      <c r="E89" s="103"/>
      <c r="F89" s="119"/>
    </row>
    <row r="90" spans="1:6" ht="71.25">
      <c r="A90" s="117" t="s">
        <v>435</v>
      </c>
      <c r="B90" s="118">
        <v>72</v>
      </c>
      <c r="C90" s="103" t="s">
        <v>465</v>
      </c>
      <c r="D90" s="124">
        <v>3</v>
      </c>
      <c r="E90" s="103"/>
      <c r="F90" s="119"/>
    </row>
    <row r="91" spans="1:6" ht="28.5">
      <c r="A91" s="117" t="s">
        <v>435</v>
      </c>
      <c r="B91" s="118">
        <v>73</v>
      </c>
      <c r="C91" s="103" t="s">
        <v>417</v>
      </c>
      <c r="D91" s="124">
        <v>3</v>
      </c>
      <c r="E91" s="103"/>
      <c r="F91" s="119"/>
    </row>
    <row r="92" spans="1:6" ht="28.5">
      <c r="A92" s="117" t="s">
        <v>435</v>
      </c>
      <c r="B92" s="118">
        <v>74</v>
      </c>
      <c r="C92" s="105" t="s">
        <v>466</v>
      </c>
      <c r="D92" s="124">
        <v>3</v>
      </c>
      <c r="E92" s="103"/>
      <c r="F92" s="119"/>
    </row>
    <row r="93" spans="1:6" ht="15">
      <c r="A93" s="117" t="s">
        <v>435</v>
      </c>
      <c r="B93" s="118">
        <v>75</v>
      </c>
      <c r="C93" s="105" t="s">
        <v>418</v>
      </c>
      <c r="D93" s="124">
        <v>3</v>
      </c>
      <c r="E93" s="103"/>
      <c r="F93" s="119"/>
    </row>
    <row r="94" spans="1:6" ht="42.75">
      <c r="A94" s="117" t="s">
        <v>435</v>
      </c>
      <c r="B94" s="118">
        <v>76</v>
      </c>
      <c r="C94" s="105" t="s">
        <v>467</v>
      </c>
      <c r="D94" s="124">
        <v>3</v>
      </c>
      <c r="E94" s="103"/>
      <c r="F94" s="119"/>
    </row>
    <row r="95" spans="1:6" ht="28.5">
      <c r="A95" s="117" t="s">
        <v>435</v>
      </c>
      <c r="B95" s="118">
        <v>77</v>
      </c>
      <c r="C95" s="105" t="s">
        <v>419</v>
      </c>
      <c r="D95" s="124">
        <v>3</v>
      </c>
      <c r="E95" s="103"/>
      <c r="F95" s="119"/>
    </row>
    <row r="96" spans="1:6" ht="28.5">
      <c r="A96" s="117" t="s">
        <v>435</v>
      </c>
      <c r="B96" s="118">
        <v>78</v>
      </c>
      <c r="C96" s="105" t="s">
        <v>420</v>
      </c>
      <c r="D96" s="124">
        <v>3</v>
      </c>
      <c r="E96" s="103"/>
      <c r="F96" s="119"/>
    </row>
    <row r="97" spans="1:6" ht="85.5">
      <c r="A97" s="117" t="s">
        <v>435</v>
      </c>
      <c r="B97" s="118">
        <v>79</v>
      </c>
      <c r="C97" s="105" t="s">
        <v>421</v>
      </c>
      <c r="D97" s="124">
        <v>3</v>
      </c>
      <c r="E97" s="103"/>
      <c r="F97" s="119"/>
    </row>
    <row r="98" spans="1:6" ht="28.5">
      <c r="A98" s="117" t="s">
        <v>435</v>
      </c>
      <c r="B98" s="118">
        <v>80</v>
      </c>
      <c r="C98" s="105" t="s">
        <v>468</v>
      </c>
      <c r="D98" s="124">
        <v>3</v>
      </c>
      <c r="E98" s="103"/>
      <c r="F98" s="119"/>
    </row>
    <row r="99" spans="1:6" ht="28.5">
      <c r="A99" s="117" t="s">
        <v>435</v>
      </c>
      <c r="B99" s="118">
        <v>81</v>
      </c>
      <c r="C99" s="105" t="s">
        <v>422</v>
      </c>
      <c r="D99" s="124">
        <v>3</v>
      </c>
      <c r="E99" s="103"/>
      <c r="F99" s="119"/>
    </row>
    <row r="100" spans="1:6" ht="28.5">
      <c r="A100" s="117" t="s">
        <v>435</v>
      </c>
      <c r="B100" s="118">
        <v>82</v>
      </c>
      <c r="C100" s="105" t="s">
        <v>469</v>
      </c>
      <c r="D100" s="124">
        <v>3</v>
      </c>
      <c r="E100" s="103"/>
      <c r="F100" s="119"/>
    </row>
    <row r="101" spans="1:6" ht="57">
      <c r="A101" s="117" t="s">
        <v>435</v>
      </c>
      <c r="B101" s="118">
        <v>83</v>
      </c>
      <c r="C101" s="105" t="s">
        <v>423</v>
      </c>
      <c r="D101" s="124">
        <v>3</v>
      </c>
      <c r="E101" s="103"/>
      <c r="F101" s="119"/>
    </row>
    <row r="102" spans="1:6" ht="42.75">
      <c r="A102" s="117" t="s">
        <v>435</v>
      </c>
      <c r="B102" s="118">
        <v>84</v>
      </c>
      <c r="C102" s="105" t="s">
        <v>470</v>
      </c>
      <c r="D102" s="124">
        <v>3</v>
      </c>
      <c r="E102" s="103"/>
      <c r="F102" s="119"/>
    </row>
    <row r="103" spans="1:6" ht="28.5">
      <c r="A103" s="117" t="s">
        <v>435</v>
      </c>
      <c r="B103" s="118">
        <v>85</v>
      </c>
      <c r="C103" s="105" t="s">
        <v>471</v>
      </c>
      <c r="D103" s="124">
        <v>3</v>
      </c>
      <c r="E103" s="103"/>
      <c r="F103" s="119"/>
    </row>
    <row r="104" spans="1:6" ht="42.75">
      <c r="A104" s="117" t="s">
        <v>435</v>
      </c>
      <c r="B104" s="118">
        <v>86</v>
      </c>
      <c r="C104" s="103" t="s">
        <v>472</v>
      </c>
      <c r="D104" s="124">
        <v>3</v>
      </c>
      <c r="E104" s="103"/>
      <c r="F104" s="119"/>
    </row>
    <row r="105" spans="1:6" ht="57">
      <c r="A105" s="117" t="s">
        <v>435</v>
      </c>
      <c r="B105" s="118">
        <v>87</v>
      </c>
      <c r="C105" s="103" t="s">
        <v>473</v>
      </c>
      <c r="D105" s="124">
        <v>3</v>
      </c>
      <c r="E105" s="103"/>
      <c r="F105" s="119"/>
    </row>
    <row r="106" spans="1:6" ht="28.5">
      <c r="A106" s="117" t="s">
        <v>435</v>
      </c>
      <c r="B106" s="118">
        <v>88</v>
      </c>
      <c r="C106" s="103" t="s">
        <v>424</v>
      </c>
      <c r="D106" s="124">
        <v>3</v>
      </c>
      <c r="E106" s="103"/>
      <c r="F106" s="119"/>
    </row>
    <row r="107" spans="1:6" ht="15">
      <c r="A107" s="123" t="s">
        <v>435</v>
      </c>
      <c r="B107" s="122"/>
      <c r="C107" s="104" t="s">
        <v>240</v>
      </c>
      <c r="D107" s="120"/>
      <c r="E107" s="120"/>
      <c r="F107" s="120"/>
    </row>
    <row r="108" spans="1:6" ht="99.75">
      <c r="A108" s="117" t="s">
        <v>435</v>
      </c>
      <c r="B108" s="118">
        <v>89</v>
      </c>
      <c r="C108" s="103" t="s">
        <v>474</v>
      </c>
      <c r="D108" s="124">
        <v>3</v>
      </c>
      <c r="E108" s="103"/>
      <c r="F108" s="119"/>
    </row>
    <row r="109" spans="1:6" ht="99.75">
      <c r="A109" s="117" t="s">
        <v>435</v>
      </c>
      <c r="B109" s="118">
        <v>90</v>
      </c>
      <c r="C109" s="103" t="s">
        <v>475</v>
      </c>
      <c r="D109" s="124">
        <v>3</v>
      </c>
      <c r="E109" s="103"/>
      <c r="F109" s="119"/>
    </row>
    <row r="110" spans="1:6" ht="15">
      <c r="A110" s="117" t="s">
        <v>435</v>
      </c>
      <c r="B110" s="118">
        <v>91</v>
      </c>
      <c r="C110" s="103" t="s">
        <v>425</v>
      </c>
      <c r="D110" s="124">
        <v>3</v>
      </c>
      <c r="E110" s="103"/>
      <c r="F110" s="119"/>
    </row>
    <row r="111" spans="1:6" ht="42.75">
      <c r="A111" s="117" t="s">
        <v>435</v>
      </c>
      <c r="B111" s="118">
        <v>92</v>
      </c>
      <c r="C111" s="103" t="s">
        <v>426</v>
      </c>
      <c r="D111" s="124">
        <v>3</v>
      </c>
      <c r="E111" s="103"/>
      <c r="F111" s="119"/>
    </row>
    <row r="112" spans="1:6" ht="28.5">
      <c r="A112" s="117" t="s">
        <v>435</v>
      </c>
      <c r="B112" s="118">
        <v>93</v>
      </c>
      <c r="C112" s="103" t="s">
        <v>427</v>
      </c>
      <c r="D112" s="124">
        <v>3</v>
      </c>
      <c r="E112" s="103"/>
      <c r="F112" s="119"/>
    </row>
    <row r="113" spans="1:6" ht="28.5">
      <c r="A113" s="117" t="s">
        <v>435</v>
      </c>
      <c r="B113" s="118">
        <v>94</v>
      </c>
      <c r="C113" s="103" t="s">
        <v>428</v>
      </c>
      <c r="D113" s="124">
        <v>3</v>
      </c>
      <c r="E113" s="103"/>
      <c r="F113" s="119"/>
    </row>
    <row r="114" spans="1:6" ht="28.5">
      <c r="A114" s="117" t="s">
        <v>435</v>
      </c>
      <c r="B114" s="118">
        <v>95</v>
      </c>
      <c r="C114" s="103" t="s">
        <v>476</v>
      </c>
      <c r="D114" s="124">
        <v>3</v>
      </c>
      <c r="E114" s="103"/>
      <c r="F114" s="119"/>
    </row>
    <row r="115" spans="1:6" ht="15">
      <c r="A115" s="123" t="s">
        <v>435</v>
      </c>
      <c r="B115" s="122"/>
      <c r="C115" s="104" t="s">
        <v>429</v>
      </c>
      <c r="D115" s="120"/>
      <c r="E115" s="120"/>
      <c r="F115" s="120"/>
    </row>
    <row r="116" spans="1:6" ht="57">
      <c r="A116" s="117" t="s">
        <v>435</v>
      </c>
      <c r="B116" s="118">
        <v>96</v>
      </c>
      <c r="C116" s="103" t="s">
        <v>477</v>
      </c>
      <c r="D116" s="124">
        <v>3</v>
      </c>
      <c r="E116" s="103"/>
      <c r="F116" s="119"/>
    </row>
    <row r="117" spans="1:6" ht="28.5">
      <c r="A117" s="117" t="s">
        <v>435</v>
      </c>
      <c r="B117" s="118">
        <v>97</v>
      </c>
      <c r="C117" s="103" t="s">
        <v>478</v>
      </c>
      <c r="D117" s="124">
        <v>3</v>
      </c>
      <c r="E117" s="103"/>
      <c r="F117" s="119"/>
    </row>
    <row r="118" spans="1:6" ht="42.75">
      <c r="A118" s="117" t="s">
        <v>435</v>
      </c>
      <c r="B118" s="118">
        <v>98</v>
      </c>
      <c r="C118" s="103" t="s">
        <v>430</v>
      </c>
      <c r="D118" s="124">
        <v>3</v>
      </c>
      <c r="E118" s="103"/>
      <c r="F118" s="119"/>
    </row>
    <row r="119" spans="1:6" ht="71.25">
      <c r="A119" s="117" t="s">
        <v>435</v>
      </c>
      <c r="B119" s="118">
        <v>99</v>
      </c>
      <c r="C119" s="103" t="s">
        <v>431</v>
      </c>
      <c r="D119" s="124">
        <v>3</v>
      </c>
      <c r="E119" s="103"/>
      <c r="F119" s="119"/>
    </row>
    <row r="120" spans="1:6" ht="28.5">
      <c r="A120" s="117" t="s">
        <v>435</v>
      </c>
      <c r="B120" s="118">
        <v>100</v>
      </c>
      <c r="C120" s="103" t="s">
        <v>479</v>
      </c>
      <c r="D120" s="124">
        <v>3</v>
      </c>
      <c r="E120" s="103"/>
      <c r="F120" s="119"/>
    </row>
    <row r="121" spans="1:6">
      <c r="B121" s="107"/>
    </row>
  </sheetData>
  <mergeCells count="13">
    <mergeCell ref="A13:B13"/>
    <mergeCell ref="A1:C1"/>
    <mergeCell ref="D1:F1"/>
    <mergeCell ref="A2:C2"/>
    <mergeCell ref="B3:C3"/>
    <mergeCell ref="B4:C4"/>
    <mergeCell ref="B5:C5"/>
    <mergeCell ref="B6:C6"/>
    <mergeCell ref="B7:C7"/>
    <mergeCell ref="B8:C8"/>
    <mergeCell ref="B9:C9"/>
    <mergeCell ref="B10:C10"/>
    <mergeCell ref="A12:C12"/>
  </mergeCells>
  <hyperlinks>
    <hyperlink ref="D13" location="TOA_Priority_Value" display="TOA_Priority_Value"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workbookViewId="0">
      <selection activeCell="B73" sqref="B16:B73"/>
    </sheetView>
  </sheetViews>
  <sheetFormatPr defaultColWidth="9.140625" defaultRowHeight="15"/>
  <cols>
    <col min="1" max="1" width="6.140625" style="129" customWidth="1"/>
    <col min="2" max="2" width="9.140625" style="129"/>
    <col min="3" max="3" width="49.7109375" style="171" customWidth="1"/>
    <col min="4" max="4" width="25.7109375" style="129" customWidth="1"/>
    <col min="5" max="5" width="19" style="129" customWidth="1"/>
    <col min="6" max="6" width="35.7109375" style="129" customWidth="1"/>
    <col min="7" max="16384" width="9.140625" style="129"/>
  </cols>
  <sheetData>
    <row r="1" spans="1:6" ht="28.5" thickBot="1">
      <c r="A1" s="216" t="s">
        <v>566</v>
      </c>
      <c r="B1" s="217"/>
      <c r="C1" s="218"/>
      <c r="D1" s="219" t="s">
        <v>110</v>
      </c>
      <c r="E1" s="220"/>
      <c r="F1" s="221"/>
    </row>
    <row r="2" spans="1:6">
      <c r="A2" s="222"/>
      <c r="B2" s="223"/>
      <c r="C2" s="224"/>
      <c r="D2" s="130" t="s">
        <v>0</v>
      </c>
      <c r="E2" s="131" t="s">
        <v>1</v>
      </c>
      <c r="F2" s="132" t="s">
        <v>2</v>
      </c>
    </row>
    <row r="3" spans="1:6" ht="15.75">
      <c r="A3" s="133" t="s">
        <v>3</v>
      </c>
      <c r="B3" s="134" t="s">
        <v>4</v>
      </c>
      <c r="C3" s="135"/>
      <c r="D3" s="136" t="s">
        <v>3</v>
      </c>
      <c r="E3" s="179">
        <f>COUNTIF(E14:E147,"Y")</f>
        <v>0</v>
      </c>
      <c r="F3" s="3">
        <f>E3/$E$12</f>
        <v>0</v>
      </c>
    </row>
    <row r="4" spans="1:6" ht="15.75">
      <c r="A4" s="133" t="s">
        <v>5</v>
      </c>
      <c r="B4" s="134" t="s">
        <v>6</v>
      </c>
      <c r="C4" s="135"/>
      <c r="D4" s="136" t="s">
        <v>5</v>
      </c>
      <c r="E4" s="179">
        <f>COUNTIF(E14:E147,"F")</f>
        <v>0</v>
      </c>
      <c r="F4" s="3">
        <f t="shared" ref="F4:F11" si="0">E4/$E$12</f>
        <v>0</v>
      </c>
    </row>
    <row r="5" spans="1:6" ht="15.75">
      <c r="A5" s="133" t="s">
        <v>7</v>
      </c>
      <c r="B5" s="134" t="s">
        <v>8</v>
      </c>
      <c r="C5" s="135"/>
      <c r="D5" s="136" t="s">
        <v>7</v>
      </c>
      <c r="E5" s="179">
        <f>COUNTIF(E14:E147,"T")</f>
        <v>0</v>
      </c>
      <c r="F5" s="3">
        <f t="shared" si="0"/>
        <v>0</v>
      </c>
    </row>
    <row r="6" spans="1:6" ht="15.75">
      <c r="A6" s="133" t="s">
        <v>9</v>
      </c>
      <c r="B6" s="225" t="s">
        <v>10</v>
      </c>
      <c r="C6" s="226"/>
      <c r="D6" s="136" t="s">
        <v>9</v>
      </c>
      <c r="E6" s="179">
        <f>COUNTIF(E14:E147,"M")</f>
        <v>0</v>
      </c>
      <c r="F6" s="3">
        <f t="shared" si="0"/>
        <v>0</v>
      </c>
    </row>
    <row r="7" spans="1:6" ht="15.75">
      <c r="A7" s="133" t="s">
        <v>11</v>
      </c>
      <c r="B7" s="225" t="s">
        <v>12</v>
      </c>
      <c r="C7" s="226"/>
      <c r="D7" s="136" t="s">
        <v>11</v>
      </c>
      <c r="E7" s="179">
        <f>COUNTIF(E14:E147,"I")</f>
        <v>0</v>
      </c>
      <c r="F7" s="3">
        <f t="shared" si="0"/>
        <v>0</v>
      </c>
    </row>
    <row r="8" spans="1:6" ht="15.75">
      <c r="A8" s="133" t="s">
        <v>13</v>
      </c>
      <c r="B8" s="134" t="s">
        <v>14</v>
      </c>
      <c r="C8" s="135"/>
      <c r="D8" s="136" t="s">
        <v>13</v>
      </c>
      <c r="E8" s="179">
        <f>COUNTIF(E14:E147,"R")</f>
        <v>0</v>
      </c>
      <c r="F8" s="3">
        <f t="shared" si="0"/>
        <v>0</v>
      </c>
    </row>
    <row r="9" spans="1:6" ht="15.75">
      <c r="A9" s="133" t="s">
        <v>15</v>
      </c>
      <c r="B9" s="134" t="s">
        <v>16</v>
      </c>
      <c r="C9" s="135"/>
      <c r="D9" s="136" t="s">
        <v>15</v>
      </c>
      <c r="E9" s="179">
        <f>COUNTIF(E14:E147,"N")</f>
        <v>0</v>
      </c>
      <c r="F9" s="3">
        <f t="shared" si="0"/>
        <v>0</v>
      </c>
    </row>
    <row r="10" spans="1:6" ht="15.75">
      <c r="A10" s="133" t="s">
        <v>17</v>
      </c>
      <c r="B10" s="134" t="s">
        <v>18</v>
      </c>
      <c r="C10" s="135"/>
      <c r="D10" s="136" t="s">
        <v>17</v>
      </c>
      <c r="E10" s="179">
        <f>COUNTIF(E14:E147,"N/A")</f>
        <v>0</v>
      </c>
      <c r="F10" s="3">
        <f t="shared" si="0"/>
        <v>0</v>
      </c>
    </row>
    <row r="11" spans="1:6" ht="16.5" thickBot="1">
      <c r="A11" s="227"/>
      <c r="B11" s="228"/>
      <c r="C11" s="229"/>
      <c r="D11" s="136" t="s">
        <v>19</v>
      </c>
      <c r="E11" s="179">
        <f>E12-SUM(E3:E10)</f>
        <v>55</v>
      </c>
      <c r="F11" s="3">
        <f t="shared" si="0"/>
        <v>1</v>
      </c>
    </row>
    <row r="12" spans="1:6" ht="15.75" thickBot="1">
      <c r="A12" s="137"/>
      <c r="B12" s="138"/>
      <c r="C12" s="139"/>
      <c r="D12" s="140" t="s">
        <v>111</v>
      </c>
      <c r="E12" s="7">
        <v>55</v>
      </c>
      <c r="F12" s="8">
        <v>1</v>
      </c>
    </row>
    <row r="13" spans="1:6" ht="66">
      <c r="A13" s="214" t="s">
        <v>21</v>
      </c>
      <c r="B13" s="215"/>
      <c r="C13" s="141" t="s">
        <v>567</v>
      </c>
      <c r="D13" s="142" t="s">
        <v>521</v>
      </c>
      <c r="E13" s="71" t="s">
        <v>617</v>
      </c>
      <c r="F13" s="143" t="s">
        <v>584</v>
      </c>
    </row>
    <row r="14" spans="1:6">
      <c r="A14" s="144" t="s">
        <v>22</v>
      </c>
      <c r="B14" s="145" t="s">
        <v>22</v>
      </c>
      <c r="C14" s="146" t="s">
        <v>113</v>
      </c>
      <c r="D14" s="147"/>
      <c r="E14" s="147"/>
      <c r="F14" s="148"/>
    </row>
    <row r="15" spans="1:6" ht="29.25">
      <c r="A15" s="149" t="s">
        <v>535</v>
      </c>
      <c r="B15" s="80"/>
      <c r="C15" s="151" t="s">
        <v>565</v>
      </c>
      <c r="D15" s="80"/>
      <c r="E15" s="80"/>
      <c r="F15" s="80"/>
    </row>
    <row r="16" spans="1:6" ht="15.75">
      <c r="A16" s="149" t="s">
        <v>535</v>
      </c>
      <c r="B16" s="180">
        <v>1</v>
      </c>
      <c r="C16" s="155" t="s">
        <v>536</v>
      </c>
      <c r="D16" s="152">
        <v>4</v>
      </c>
      <c r="E16" s="153" t="s">
        <v>22</v>
      </c>
      <c r="F16" s="154"/>
    </row>
    <row r="17" spans="1:6" ht="15.75">
      <c r="A17" s="149" t="s">
        <v>535</v>
      </c>
      <c r="B17" s="180">
        <v>2</v>
      </c>
      <c r="C17" s="155" t="s">
        <v>537</v>
      </c>
      <c r="D17" s="152">
        <v>4</v>
      </c>
      <c r="E17" s="153" t="s">
        <v>22</v>
      </c>
      <c r="F17" s="154"/>
    </row>
    <row r="18" spans="1:6" ht="15.75">
      <c r="A18" s="149" t="s">
        <v>535</v>
      </c>
      <c r="B18" s="180">
        <v>3</v>
      </c>
      <c r="C18" s="155" t="s">
        <v>538</v>
      </c>
      <c r="D18" s="152">
        <v>4</v>
      </c>
      <c r="E18" s="153" t="s">
        <v>22</v>
      </c>
      <c r="F18" s="154"/>
    </row>
    <row r="19" spans="1:6" ht="15.75">
      <c r="A19" s="149" t="s">
        <v>535</v>
      </c>
      <c r="B19" s="180">
        <v>4</v>
      </c>
      <c r="C19" s="155" t="s">
        <v>539</v>
      </c>
      <c r="D19" s="152">
        <v>4</v>
      </c>
      <c r="E19" s="29"/>
      <c r="F19" s="154"/>
    </row>
    <row r="20" spans="1:6">
      <c r="A20" s="149" t="s">
        <v>535</v>
      </c>
      <c r="B20" s="180">
        <v>5</v>
      </c>
      <c r="C20" s="155" t="s">
        <v>540</v>
      </c>
      <c r="D20" s="152">
        <v>4</v>
      </c>
      <c r="E20" s="181"/>
      <c r="F20" s="156"/>
    </row>
    <row r="21" spans="1:6">
      <c r="A21" s="149" t="s">
        <v>535</v>
      </c>
      <c r="B21" s="180">
        <v>6</v>
      </c>
      <c r="C21" s="155" t="s">
        <v>541</v>
      </c>
      <c r="D21" s="152">
        <v>4</v>
      </c>
      <c r="E21" s="156"/>
      <c r="F21" s="156"/>
    </row>
    <row r="22" spans="1:6">
      <c r="A22" s="149" t="s">
        <v>535</v>
      </c>
      <c r="B22" s="180">
        <v>7</v>
      </c>
      <c r="C22" s="155" t="s">
        <v>578</v>
      </c>
      <c r="D22" s="152">
        <v>4</v>
      </c>
      <c r="E22" s="156"/>
      <c r="F22" s="156"/>
    </row>
    <row r="23" spans="1:6">
      <c r="A23" s="149" t="s">
        <v>535</v>
      </c>
      <c r="B23" s="180">
        <v>8</v>
      </c>
      <c r="C23" s="155" t="s">
        <v>542</v>
      </c>
      <c r="D23" s="152">
        <v>4</v>
      </c>
      <c r="E23" s="156"/>
      <c r="F23" s="156"/>
    </row>
    <row r="24" spans="1:6" ht="29.25">
      <c r="A24" s="149" t="s">
        <v>535</v>
      </c>
      <c r="B24" s="180">
        <v>9</v>
      </c>
      <c r="C24" s="155" t="s">
        <v>543</v>
      </c>
      <c r="D24" s="152">
        <v>4</v>
      </c>
      <c r="E24" s="156"/>
      <c r="F24" s="156"/>
    </row>
    <row r="25" spans="1:6">
      <c r="A25" s="149" t="s">
        <v>535</v>
      </c>
      <c r="B25" s="180">
        <v>10</v>
      </c>
      <c r="C25" s="155" t="s">
        <v>544</v>
      </c>
      <c r="D25" s="152">
        <v>4</v>
      </c>
      <c r="E25" s="156"/>
      <c r="F25" s="156"/>
    </row>
    <row r="26" spans="1:6" ht="29.25">
      <c r="A26" s="149" t="s">
        <v>535</v>
      </c>
      <c r="B26" s="180">
        <v>11</v>
      </c>
      <c r="C26" s="155" t="s">
        <v>545</v>
      </c>
      <c r="D26" s="152">
        <v>4</v>
      </c>
      <c r="E26" s="156"/>
      <c r="F26" s="156"/>
    </row>
    <row r="27" spans="1:6">
      <c r="A27" s="149" t="s">
        <v>535</v>
      </c>
      <c r="B27" s="180">
        <v>12</v>
      </c>
      <c r="C27" s="155" t="s">
        <v>546</v>
      </c>
      <c r="D27" s="152">
        <v>4</v>
      </c>
      <c r="E27" s="156"/>
      <c r="F27" s="156"/>
    </row>
    <row r="28" spans="1:6" ht="29.25">
      <c r="A28" s="149" t="s">
        <v>535</v>
      </c>
      <c r="B28" s="180">
        <v>13</v>
      </c>
      <c r="C28" s="158" t="s">
        <v>579</v>
      </c>
      <c r="D28" s="152">
        <v>3</v>
      </c>
      <c r="E28" s="156"/>
      <c r="F28" s="156"/>
    </row>
    <row r="29" spans="1:6" ht="43.5">
      <c r="A29" s="149" t="s">
        <v>535</v>
      </c>
      <c r="B29" s="180">
        <v>14</v>
      </c>
      <c r="C29" s="151" t="s">
        <v>547</v>
      </c>
      <c r="D29" s="152">
        <v>3</v>
      </c>
      <c r="E29" s="156"/>
      <c r="F29" s="156"/>
    </row>
    <row r="30" spans="1:6">
      <c r="A30" s="159"/>
      <c r="B30" s="160"/>
      <c r="C30" s="161" t="s">
        <v>548</v>
      </c>
      <c r="D30" s="162"/>
      <c r="E30" s="163"/>
      <c r="F30" s="163"/>
    </row>
    <row r="31" spans="1:6">
      <c r="A31" s="149" t="s">
        <v>535</v>
      </c>
      <c r="B31" s="150">
        <f>B29+1</f>
        <v>15</v>
      </c>
      <c r="C31" s="158" t="s">
        <v>549</v>
      </c>
      <c r="D31" s="152">
        <v>3</v>
      </c>
      <c r="E31" s="156"/>
      <c r="F31" s="156"/>
    </row>
    <row r="32" spans="1:6">
      <c r="A32" s="149" t="s">
        <v>535</v>
      </c>
      <c r="B32" s="150">
        <f>B31+1</f>
        <v>16</v>
      </c>
      <c r="C32" s="151" t="s">
        <v>550</v>
      </c>
      <c r="D32" s="152">
        <v>3</v>
      </c>
      <c r="E32" s="156"/>
      <c r="F32" s="156"/>
    </row>
    <row r="33" spans="1:6" ht="29.25">
      <c r="A33" s="149" t="s">
        <v>535</v>
      </c>
      <c r="B33" s="150">
        <f t="shared" ref="B33:B35" si="1">B32+1</f>
        <v>17</v>
      </c>
      <c r="C33" s="151" t="s">
        <v>551</v>
      </c>
      <c r="D33" s="152">
        <v>3</v>
      </c>
      <c r="E33" s="156"/>
      <c r="F33" s="156"/>
    </row>
    <row r="34" spans="1:6" ht="30" thickBot="1">
      <c r="A34" s="164" t="s">
        <v>535</v>
      </c>
      <c r="B34" s="150">
        <f t="shared" si="1"/>
        <v>18</v>
      </c>
      <c r="C34" s="151" t="s">
        <v>552</v>
      </c>
      <c r="D34" s="152">
        <v>3</v>
      </c>
      <c r="E34" s="156"/>
      <c r="F34" s="156"/>
    </row>
    <row r="35" spans="1:6" ht="43.5">
      <c r="A35" s="165" t="s">
        <v>535</v>
      </c>
      <c r="B35" s="150">
        <f t="shared" si="1"/>
        <v>19</v>
      </c>
      <c r="C35" s="151" t="s">
        <v>553</v>
      </c>
      <c r="D35" s="152">
        <v>3</v>
      </c>
      <c r="E35" s="156"/>
      <c r="F35" s="156"/>
    </row>
    <row r="36" spans="1:6" ht="43.5">
      <c r="A36" s="149" t="s">
        <v>535</v>
      </c>
      <c r="B36" s="150">
        <f>B35+1</f>
        <v>20</v>
      </c>
      <c r="C36" s="151" t="s">
        <v>554</v>
      </c>
      <c r="D36" s="152">
        <v>3</v>
      </c>
      <c r="E36" s="156"/>
      <c r="F36" s="156"/>
    </row>
    <row r="37" spans="1:6">
      <c r="A37" s="149" t="s">
        <v>535</v>
      </c>
      <c r="B37" s="150">
        <v>21</v>
      </c>
      <c r="C37" s="151" t="s">
        <v>555</v>
      </c>
      <c r="D37" s="152">
        <v>3</v>
      </c>
      <c r="E37" s="156"/>
      <c r="F37" s="156"/>
    </row>
    <row r="38" spans="1:6">
      <c r="A38" s="149" t="s">
        <v>535</v>
      </c>
      <c r="B38" s="163"/>
      <c r="C38" s="151" t="s">
        <v>556</v>
      </c>
      <c r="D38" s="162"/>
      <c r="E38" s="163"/>
      <c r="F38" s="163"/>
    </row>
    <row r="39" spans="1:6">
      <c r="A39" s="149" t="s">
        <v>535</v>
      </c>
      <c r="B39" s="150">
        <v>22</v>
      </c>
      <c r="C39" s="166" t="s">
        <v>557</v>
      </c>
      <c r="D39" s="152">
        <v>3</v>
      </c>
      <c r="E39" s="156"/>
      <c r="F39" s="156"/>
    </row>
    <row r="40" spans="1:6">
      <c r="A40" s="149" t="s">
        <v>535</v>
      </c>
      <c r="B40" s="150">
        <v>23</v>
      </c>
      <c r="C40" s="166" t="s">
        <v>558</v>
      </c>
      <c r="D40" s="152">
        <v>3</v>
      </c>
      <c r="E40" s="156"/>
      <c r="F40" s="156"/>
    </row>
    <row r="41" spans="1:6">
      <c r="A41" s="149" t="s">
        <v>535</v>
      </c>
      <c r="B41" s="150">
        <v>24</v>
      </c>
      <c r="C41" s="166" t="s">
        <v>542</v>
      </c>
      <c r="D41" s="152">
        <v>3</v>
      </c>
      <c r="E41" s="156"/>
      <c r="F41" s="156"/>
    </row>
    <row r="42" spans="1:6">
      <c r="A42" s="149" t="s">
        <v>535</v>
      </c>
      <c r="B42" s="150">
        <v>25</v>
      </c>
      <c r="C42" s="166" t="s">
        <v>540</v>
      </c>
      <c r="D42" s="152">
        <v>3</v>
      </c>
      <c r="E42" s="156"/>
      <c r="F42" s="156"/>
    </row>
    <row r="43" spans="1:6">
      <c r="A43" s="149" t="s">
        <v>535</v>
      </c>
      <c r="B43" s="150">
        <v>26</v>
      </c>
      <c r="C43" s="166" t="s">
        <v>559</v>
      </c>
      <c r="D43" s="152">
        <v>3</v>
      </c>
      <c r="E43" s="156"/>
      <c r="F43" s="156"/>
    </row>
    <row r="44" spans="1:6" ht="29.25">
      <c r="A44" s="157" t="s">
        <v>535</v>
      </c>
      <c r="B44" s="150">
        <v>27</v>
      </c>
      <c r="C44" s="151" t="s">
        <v>560</v>
      </c>
      <c r="D44" s="152">
        <v>3</v>
      </c>
      <c r="E44" s="156"/>
      <c r="F44" s="156"/>
    </row>
    <row r="45" spans="1:6" ht="57.75">
      <c r="A45" s="149" t="s">
        <v>535</v>
      </c>
      <c r="B45" s="150">
        <v>28</v>
      </c>
      <c r="C45" s="151" t="s">
        <v>561</v>
      </c>
      <c r="D45" s="152">
        <v>1</v>
      </c>
      <c r="E45" s="156"/>
      <c r="F45" s="156"/>
    </row>
    <row r="46" spans="1:6" ht="29.25">
      <c r="A46" s="149" t="s">
        <v>535</v>
      </c>
      <c r="B46" s="150">
        <v>29</v>
      </c>
      <c r="C46" s="151" t="s">
        <v>562</v>
      </c>
      <c r="D46" s="152">
        <v>3</v>
      </c>
      <c r="E46" s="156"/>
      <c r="F46" s="156"/>
    </row>
    <row r="47" spans="1:6" ht="43.5">
      <c r="A47" s="149" t="s">
        <v>535</v>
      </c>
      <c r="B47" s="150">
        <v>30</v>
      </c>
      <c r="C47" s="167" t="s">
        <v>229</v>
      </c>
      <c r="D47" s="152">
        <v>3</v>
      </c>
      <c r="E47" s="153" t="s">
        <v>22</v>
      </c>
      <c r="F47" s="168"/>
    </row>
    <row r="48" spans="1:6" ht="28.5">
      <c r="A48" s="149" t="s">
        <v>535</v>
      </c>
      <c r="B48" s="150">
        <v>31</v>
      </c>
      <c r="C48" s="169" t="s">
        <v>230</v>
      </c>
      <c r="D48" s="152">
        <v>3</v>
      </c>
      <c r="E48" s="153" t="s">
        <v>22</v>
      </c>
      <c r="F48" s="168"/>
    </row>
    <row r="49" spans="1:6" ht="42.75">
      <c r="A49" s="149" t="s">
        <v>535</v>
      </c>
      <c r="B49" s="150">
        <v>32</v>
      </c>
      <c r="C49" s="169" t="s">
        <v>231</v>
      </c>
      <c r="D49" s="152">
        <v>3</v>
      </c>
      <c r="E49" s="153" t="s">
        <v>22</v>
      </c>
      <c r="F49" s="168"/>
    </row>
    <row r="50" spans="1:6" ht="57">
      <c r="A50" s="149" t="s">
        <v>535</v>
      </c>
      <c r="B50" s="150">
        <v>33</v>
      </c>
      <c r="C50" s="169" t="s">
        <v>232</v>
      </c>
      <c r="D50" s="152">
        <v>3</v>
      </c>
      <c r="E50" s="153" t="s">
        <v>22</v>
      </c>
      <c r="F50" s="168"/>
    </row>
    <row r="51" spans="1:6" ht="42.75">
      <c r="A51" s="149" t="s">
        <v>535</v>
      </c>
      <c r="B51" s="150">
        <v>34</v>
      </c>
      <c r="C51" s="169" t="s">
        <v>233</v>
      </c>
      <c r="D51" s="152">
        <v>3</v>
      </c>
      <c r="E51" s="153" t="s">
        <v>22</v>
      </c>
      <c r="F51" s="168"/>
    </row>
    <row r="52" spans="1:6" ht="42.75">
      <c r="A52" s="149" t="s">
        <v>535</v>
      </c>
      <c r="B52" s="150">
        <v>35</v>
      </c>
      <c r="C52" s="169" t="s">
        <v>234</v>
      </c>
      <c r="D52" s="152">
        <v>3</v>
      </c>
      <c r="E52" s="153" t="s">
        <v>22</v>
      </c>
      <c r="F52" s="168"/>
    </row>
    <row r="53" spans="1:6" ht="28.5">
      <c r="A53" s="149" t="s">
        <v>535</v>
      </c>
      <c r="B53" s="150">
        <v>36</v>
      </c>
      <c r="C53" s="169" t="s">
        <v>235</v>
      </c>
      <c r="D53" s="152">
        <v>3</v>
      </c>
      <c r="E53" s="153" t="s">
        <v>22</v>
      </c>
      <c r="F53" s="168"/>
    </row>
    <row r="54" spans="1:6" ht="28.5">
      <c r="A54" s="149" t="s">
        <v>535</v>
      </c>
      <c r="B54" s="150">
        <v>37</v>
      </c>
      <c r="C54" s="169" t="s">
        <v>236</v>
      </c>
      <c r="D54" s="152">
        <v>3</v>
      </c>
      <c r="E54" s="153" t="s">
        <v>22</v>
      </c>
      <c r="F54" s="168"/>
    </row>
    <row r="55" spans="1:6" ht="42.75">
      <c r="A55" s="149" t="s">
        <v>535</v>
      </c>
      <c r="B55" s="150">
        <v>38</v>
      </c>
      <c r="C55" s="169" t="s">
        <v>580</v>
      </c>
      <c r="D55" s="152">
        <v>3</v>
      </c>
      <c r="E55" s="153" t="s">
        <v>22</v>
      </c>
      <c r="F55" s="168"/>
    </row>
    <row r="56" spans="1:6" ht="42.75">
      <c r="A56" s="149" t="s">
        <v>535</v>
      </c>
      <c r="B56" s="150">
        <v>39</v>
      </c>
      <c r="C56" s="169" t="s">
        <v>581</v>
      </c>
      <c r="D56" s="152">
        <v>3</v>
      </c>
      <c r="E56" s="153" t="s">
        <v>22</v>
      </c>
      <c r="F56" s="168"/>
    </row>
    <row r="57" spans="1:6" ht="28.5">
      <c r="A57" s="149" t="s">
        <v>535</v>
      </c>
      <c r="B57" s="150">
        <v>40</v>
      </c>
      <c r="C57" s="169" t="s">
        <v>575</v>
      </c>
      <c r="D57" s="152">
        <v>1</v>
      </c>
      <c r="E57" s="153" t="s">
        <v>22</v>
      </c>
      <c r="F57" s="168"/>
    </row>
    <row r="58" spans="1:6" ht="42.75">
      <c r="A58" s="149" t="s">
        <v>535</v>
      </c>
      <c r="B58" s="150">
        <v>41</v>
      </c>
      <c r="C58" s="169" t="s">
        <v>576</v>
      </c>
      <c r="D58" s="152">
        <v>3</v>
      </c>
      <c r="E58" s="153" t="s">
        <v>22</v>
      </c>
      <c r="F58" s="168"/>
    </row>
    <row r="59" spans="1:6" ht="42.75">
      <c r="A59" s="149" t="s">
        <v>535</v>
      </c>
      <c r="B59" s="150">
        <v>42</v>
      </c>
      <c r="C59" s="169" t="s">
        <v>237</v>
      </c>
      <c r="D59" s="152">
        <v>1</v>
      </c>
      <c r="E59" s="153" t="s">
        <v>22</v>
      </c>
      <c r="F59" s="168"/>
    </row>
    <row r="60" spans="1:6" ht="85.5">
      <c r="A60" s="149" t="s">
        <v>535</v>
      </c>
      <c r="B60" s="150">
        <v>43</v>
      </c>
      <c r="C60" s="169" t="s">
        <v>238</v>
      </c>
      <c r="D60" s="152">
        <v>3</v>
      </c>
      <c r="E60" s="153" t="s">
        <v>22</v>
      </c>
      <c r="F60" s="168"/>
    </row>
    <row r="61" spans="1:6" ht="28.5">
      <c r="A61" s="149" t="s">
        <v>535</v>
      </c>
      <c r="B61" s="150">
        <v>44</v>
      </c>
      <c r="C61" s="169" t="s">
        <v>577</v>
      </c>
      <c r="D61" s="152">
        <v>2</v>
      </c>
      <c r="E61" s="153" t="s">
        <v>22</v>
      </c>
      <c r="F61" s="168"/>
    </row>
    <row r="62" spans="1:6" ht="42.75">
      <c r="A62" s="149" t="s">
        <v>535</v>
      </c>
      <c r="B62" s="150">
        <v>45</v>
      </c>
      <c r="C62" s="169" t="s">
        <v>239</v>
      </c>
      <c r="D62" s="152">
        <v>3</v>
      </c>
      <c r="E62" s="153" t="s">
        <v>22</v>
      </c>
      <c r="F62" s="168"/>
    </row>
    <row r="63" spans="1:6">
      <c r="A63" s="170"/>
      <c r="B63" s="170"/>
      <c r="C63" s="146" t="s">
        <v>488</v>
      </c>
      <c r="D63" s="162"/>
      <c r="E63" s="148"/>
      <c r="F63" s="148"/>
    </row>
    <row r="64" spans="1:6" ht="44.25">
      <c r="A64" s="149" t="s">
        <v>535</v>
      </c>
      <c r="B64" s="145">
        <f>B62+1</f>
        <v>46</v>
      </c>
      <c r="C64" s="169" t="s">
        <v>585</v>
      </c>
      <c r="D64" s="152">
        <v>3</v>
      </c>
      <c r="E64" s="153" t="s">
        <v>22</v>
      </c>
      <c r="F64" s="168"/>
    </row>
    <row r="65" spans="1:6" ht="42.75">
      <c r="A65" s="149" t="s">
        <v>535</v>
      </c>
      <c r="B65" s="145">
        <v>47</v>
      </c>
      <c r="C65" s="169" t="s">
        <v>241</v>
      </c>
      <c r="D65" s="152">
        <v>3</v>
      </c>
      <c r="E65" s="153" t="s">
        <v>22</v>
      </c>
      <c r="F65" s="168"/>
    </row>
    <row r="66" spans="1:6" ht="28.5">
      <c r="A66" s="149" t="s">
        <v>535</v>
      </c>
      <c r="B66" s="145">
        <v>48</v>
      </c>
      <c r="C66" s="169" t="s">
        <v>242</v>
      </c>
      <c r="D66" s="152">
        <v>3</v>
      </c>
      <c r="E66" s="153" t="s">
        <v>22</v>
      </c>
      <c r="F66" s="168"/>
    </row>
    <row r="67" spans="1:6" ht="28.5">
      <c r="A67" s="149" t="s">
        <v>535</v>
      </c>
      <c r="B67" s="145">
        <v>49</v>
      </c>
      <c r="C67" s="169" t="s">
        <v>243</v>
      </c>
      <c r="D67" s="152">
        <v>3</v>
      </c>
      <c r="E67" s="153" t="s">
        <v>22</v>
      </c>
      <c r="F67" s="168"/>
    </row>
    <row r="68" spans="1:6" ht="42.75">
      <c r="A68" s="149" t="s">
        <v>535</v>
      </c>
      <c r="B68" s="145">
        <v>50</v>
      </c>
      <c r="C68" s="169" t="s">
        <v>244</v>
      </c>
      <c r="D68" s="152">
        <v>3</v>
      </c>
      <c r="E68" s="153" t="s">
        <v>22</v>
      </c>
      <c r="F68" s="168"/>
    </row>
    <row r="69" spans="1:6" ht="28.5">
      <c r="A69" s="149" t="s">
        <v>535</v>
      </c>
      <c r="B69" s="145">
        <v>51</v>
      </c>
      <c r="C69" s="169" t="s">
        <v>245</v>
      </c>
      <c r="D69" s="152">
        <v>3</v>
      </c>
      <c r="E69" s="153" t="s">
        <v>22</v>
      </c>
      <c r="F69" s="168"/>
    </row>
    <row r="70" spans="1:6" ht="57">
      <c r="A70" s="149" t="s">
        <v>535</v>
      </c>
      <c r="B70" s="145">
        <v>52</v>
      </c>
      <c r="C70" s="169" t="s">
        <v>582</v>
      </c>
      <c r="D70" s="152">
        <v>3</v>
      </c>
      <c r="E70" s="153" t="s">
        <v>22</v>
      </c>
      <c r="F70" s="168"/>
    </row>
    <row r="71" spans="1:6" ht="29.25">
      <c r="A71" s="149" t="s">
        <v>535</v>
      </c>
      <c r="B71" s="145">
        <v>53</v>
      </c>
      <c r="C71" s="151" t="s">
        <v>563</v>
      </c>
      <c r="D71" s="152">
        <v>3</v>
      </c>
      <c r="E71" s="156"/>
      <c r="F71" s="156"/>
    </row>
    <row r="72" spans="1:6" ht="29.25">
      <c r="A72" s="157" t="s">
        <v>535</v>
      </c>
      <c r="B72" s="145">
        <v>54</v>
      </c>
      <c r="C72" s="178" t="s">
        <v>564</v>
      </c>
      <c r="D72" s="152">
        <v>3</v>
      </c>
      <c r="E72" s="156"/>
      <c r="F72" s="156"/>
    </row>
    <row r="73" spans="1:6" ht="57.75">
      <c r="A73" s="157" t="s">
        <v>535</v>
      </c>
      <c r="B73" s="145">
        <v>55</v>
      </c>
      <c r="C73" s="178" t="s">
        <v>583</v>
      </c>
      <c r="D73" s="152">
        <v>3</v>
      </c>
      <c r="E73" s="181"/>
      <c r="F73" s="156"/>
    </row>
  </sheetData>
  <mergeCells count="7">
    <mergeCell ref="A13:B13"/>
    <mergeCell ref="A1:C1"/>
    <mergeCell ref="D1:F1"/>
    <mergeCell ref="A2:C2"/>
    <mergeCell ref="B6:C6"/>
    <mergeCell ref="B7:C7"/>
    <mergeCell ref="A11:C11"/>
  </mergeCells>
  <conditionalFormatting sqref="C55">
    <cfRule type="expression" dxfId="161" priority="1" stopIfTrue="1">
      <formula>IF(#REF!="MAJOR/ MINOR",TRUE)</formula>
    </cfRule>
    <cfRule type="expression" dxfId="160" priority="2" stopIfTrue="1">
      <formula>IF(#REF!="Major", TRUE)</formula>
    </cfRule>
    <cfRule type="expression" dxfId="159" priority="3" stopIfTrue="1">
      <formula>IF(#REF!="Minor",TRUE)</formula>
    </cfRule>
    <cfRule type="expression" dxfId="158" priority="4" stopIfTrue="1">
      <formula>IF(#REF!="",FALSE,IF(#REF!=0,TRUE))</formula>
    </cfRule>
    <cfRule type="expression" dxfId="157" priority="5" stopIfTrue="1">
      <formula>IF(#REF!=9,TRUE)</formula>
    </cfRule>
    <cfRule type="expression" dxfId="156" priority="6" stopIfTrue="1">
      <formula>IF(#REF!&gt;3,TRUE)</formula>
    </cfRule>
    <cfRule type="expression" dxfId="155" priority="7" stopIfTrue="1">
      <formula>IF(#REF!="",IF(AND(#REF!="",#REF!&lt;&gt;""),TRUE))</formula>
    </cfRule>
    <cfRule type="expression" dxfId="154" priority="8" stopIfTrue="1">
      <formula>IF(#REF!&lt;&gt;"",IF(#REF!="",TRUE))</formula>
    </cfRule>
    <cfRule type="expression" dxfId="153" priority="9" stopIfTrue="1">
      <formula>IF(AND(#REF!="",#REF!="",#REF!="REQ"),TRUE)</formula>
    </cfRule>
  </conditionalFormatting>
  <conditionalFormatting sqref="C56">
    <cfRule type="expression" dxfId="152" priority="10" stopIfTrue="1">
      <formula>IF(#REF!="MAJOR/ MINOR",TRUE)</formula>
    </cfRule>
    <cfRule type="expression" dxfId="151" priority="11" stopIfTrue="1">
      <formula>IF(#REF!="Major", TRUE)</formula>
    </cfRule>
    <cfRule type="expression" dxfId="150" priority="12" stopIfTrue="1">
      <formula>IF(#REF!="Minor",TRUE)</formula>
    </cfRule>
    <cfRule type="expression" dxfId="149" priority="13" stopIfTrue="1">
      <formula>IF(#REF!="",FALSE,IF(#REF!=0,TRUE))</formula>
    </cfRule>
    <cfRule type="expression" dxfId="148" priority="14" stopIfTrue="1">
      <formula>IF(#REF!=9,TRUE)</formula>
    </cfRule>
    <cfRule type="expression" dxfId="147" priority="15" stopIfTrue="1">
      <formula>IF(#REF!&gt;3,TRUE)</formula>
    </cfRule>
    <cfRule type="expression" dxfId="146" priority="16" stopIfTrue="1">
      <formula>IF(#REF!="",IF(AND(#REF!="",#REF!&lt;&gt;""),TRUE))</formula>
    </cfRule>
    <cfRule type="expression" dxfId="145" priority="17" stopIfTrue="1">
      <formula>IF(#REF!&lt;&gt;"",IF(#REF!="",TRUE))</formula>
    </cfRule>
    <cfRule type="expression" dxfId="144" priority="18" stopIfTrue="1">
      <formula>IF(AND(#REF!="",#REF!="",#REF!="REQ"),TRUE)</formula>
    </cfRule>
  </conditionalFormatting>
  <conditionalFormatting sqref="F56:F59">
    <cfRule type="expression" dxfId="143" priority="19" stopIfTrue="1">
      <formula>IF($H55="MAJOR/ MINOR",TRUE)</formula>
    </cfRule>
    <cfRule type="expression" dxfId="142" priority="20" stopIfTrue="1">
      <formula>IF($H55="Major", TRUE)</formula>
    </cfRule>
    <cfRule type="expression" dxfId="141" priority="21" stopIfTrue="1">
      <formula>IF($H55="Minor",TRUE)</formula>
    </cfRule>
    <cfRule type="expression" dxfId="140" priority="22" stopIfTrue="1">
      <formula>IF(#REF!="",FALSE,IF(#REF!=0,TRUE))</formula>
    </cfRule>
    <cfRule type="expression" dxfId="139" priority="23" stopIfTrue="1">
      <formula>IF(#REF!=9,TRUE)</formula>
    </cfRule>
    <cfRule type="expression" dxfId="138" priority="24" stopIfTrue="1">
      <formula>IF(#REF!&gt;3,TRUE)</formula>
    </cfRule>
    <cfRule type="expression" dxfId="137" priority="25" stopIfTrue="1">
      <formula>IF($H55="",IF(AND(#REF!="",$B67&lt;&gt;""),TRUE))</formula>
    </cfRule>
    <cfRule type="expression" dxfId="136" priority="26" stopIfTrue="1">
      <formula>IF(#REF!&lt;&gt;"",IF($B67="",TRUE))</formula>
    </cfRule>
    <cfRule type="expression" dxfId="135" priority="27" stopIfTrue="1">
      <formula>IF(AND($B67="",#REF!="",#REF!="REQ"),TRUE)</formula>
    </cfRule>
  </conditionalFormatting>
  <conditionalFormatting sqref="C60">
    <cfRule type="expression" dxfId="134" priority="28" stopIfTrue="1">
      <formula>IF($H56="MAJOR/ MINOR",TRUE)</formula>
    </cfRule>
    <cfRule type="expression" dxfId="133" priority="29" stopIfTrue="1">
      <formula>IF($H56="Major", TRUE)</formula>
    </cfRule>
    <cfRule type="expression" dxfId="132" priority="30" stopIfTrue="1">
      <formula>IF($H56="Minor",TRUE)</formula>
    </cfRule>
    <cfRule type="expression" dxfId="131" priority="31" stopIfTrue="1">
      <formula>IF(#REF!="",FALSE,IF(#REF!=0,TRUE))</formula>
    </cfRule>
    <cfRule type="expression" dxfId="130" priority="32" stopIfTrue="1">
      <formula>IF(#REF!=9,TRUE)</formula>
    </cfRule>
    <cfRule type="expression" dxfId="129" priority="33" stopIfTrue="1">
      <formula>IF(#REF!&gt;3,TRUE)</formula>
    </cfRule>
    <cfRule type="expression" dxfId="128" priority="34" stopIfTrue="1">
      <formula>IF($H56="",IF(AND(#REF!="",$B68&lt;&gt;""),TRUE))</formula>
    </cfRule>
    <cfRule type="expression" dxfId="127" priority="35" stopIfTrue="1">
      <formula>IF(#REF!&lt;&gt;"",IF($B68="",TRUE))</formula>
    </cfRule>
    <cfRule type="expression" dxfId="126" priority="36" stopIfTrue="1">
      <formula>IF(AND($B68="",#REF!="",#REF!="REQ"),TRUE)</formula>
    </cfRule>
  </conditionalFormatting>
  <conditionalFormatting sqref="C61">
    <cfRule type="expression" dxfId="125" priority="37" stopIfTrue="1">
      <formula>IF($H58="MAJOR/ MINOR",TRUE)</formula>
    </cfRule>
    <cfRule type="expression" dxfId="124" priority="38" stopIfTrue="1">
      <formula>IF($H58="Major", TRUE)</formula>
    </cfRule>
    <cfRule type="expression" dxfId="123" priority="39" stopIfTrue="1">
      <formula>IF($H58="Minor",TRUE)</formula>
    </cfRule>
    <cfRule type="expression" dxfId="122" priority="40" stopIfTrue="1">
      <formula>IF(#REF!="",FALSE,IF(#REF!=0,TRUE))</formula>
    </cfRule>
    <cfRule type="expression" dxfId="121" priority="41" stopIfTrue="1">
      <formula>IF(#REF!=9,TRUE)</formula>
    </cfRule>
    <cfRule type="expression" dxfId="120" priority="42" stopIfTrue="1">
      <formula>IF(#REF!&gt;3,TRUE)</formula>
    </cfRule>
    <cfRule type="expression" dxfId="119" priority="43" stopIfTrue="1">
      <formula>IF($H58="",IF(AND(#REF!="",$B70&lt;&gt;""),TRUE))</formula>
    </cfRule>
    <cfRule type="expression" dxfId="118" priority="44" stopIfTrue="1">
      <formula>IF(#REF!&lt;&gt;"",IF($B70="",TRUE))</formula>
    </cfRule>
    <cfRule type="expression" dxfId="117" priority="45" stopIfTrue="1">
      <formula>IF(AND($B70="",#REF!="",#REF!="REQ"),TRUE)</formula>
    </cfRule>
  </conditionalFormatting>
  <conditionalFormatting sqref="F64:F70 F60:F62">
    <cfRule type="expression" dxfId="116" priority="46" stopIfTrue="1">
      <formula>IF($H59="MAJOR/ MINOR",TRUE)</formula>
    </cfRule>
    <cfRule type="expression" dxfId="115" priority="47" stopIfTrue="1">
      <formula>IF($H59="Major", TRUE)</formula>
    </cfRule>
    <cfRule type="expression" dxfId="114" priority="48" stopIfTrue="1">
      <formula>IF($H59="Minor",TRUE)</formula>
    </cfRule>
    <cfRule type="expression" dxfId="113" priority="49" stopIfTrue="1">
      <formula>IF(#REF!="",FALSE,IF(#REF!=0,TRUE))</formula>
    </cfRule>
    <cfRule type="expression" dxfId="112" priority="50" stopIfTrue="1">
      <formula>IF(#REF!=9,TRUE)</formula>
    </cfRule>
    <cfRule type="expression" dxfId="111" priority="51" stopIfTrue="1">
      <formula>IF(#REF!&gt;3,TRUE)</formula>
    </cfRule>
    <cfRule type="expression" dxfId="110" priority="52" stopIfTrue="1">
      <formula>IF($H59="",IF(AND(#REF!="",#REF!&lt;&gt;""),TRUE))</formula>
    </cfRule>
    <cfRule type="expression" dxfId="109" priority="53" stopIfTrue="1">
      <formula>IF(#REF!&lt;&gt;"",IF(#REF!="",TRUE))</formula>
    </cfRule>
    <cfRule type="expression" dxfId="108" priority="54" stopIfTrue="1">
      <formula>IF(AND(#REF!="",#REF!="",#REF!="REQ"),TRUE)</formula>
    </cfRule>
  </conditionalFormatting>
  <conditionalFormatting sqref="C64:C70">
    <cfRule type="expression" dxfId="107" priority="55" stopIfTrue="1">
      <formula>IF($H62="MAJOR/ MINOR",TRUE)</formula>
    </cfRule>
    <cfRule type="expression" dxfId="106" priority="56" stopIfTrue="1">
      <formula>IF($H62="Major", TRUE)</formula>
    </cfRule>
    <cfRule type="expression" dxfId="105" priority="57" stopIfTrue="1">
      <formula>IF($H62="Minor",TRUE)</formula>
    </cfRule>
    <cfRule type="expression" dxfId="104" priority="58" stopIfTrue="1">
      <formula>IF(#REF!="",FALSE,IF(#REF!=0,TRUE))</formula>
    </cfRule>
    <cfRule type="expression" dxfId="103" priority="59" stopIfTrue="1">
      <formula>IF(#REF!=9,TRUE)</formula>
    </cfRule>
    <cfRule type="expression" dxfId="102" priority="60" stopIfTrue="1">
      <formula>IF(#REF!&gt;3,TRUE)</formula>
    </cfRule>
    <cfRule type="expression" dxfId="101" priority="61" stopIfTrue="1">
      <formula>IF($H62="",IF(AND(#REF!="",#REF!&lt;&gt;""),TRUE))</formula>
    </cfRule>
    <cfRule type="expression" dxfId="100" priority="62" stopIfTrue="1">
      <formula>IF(#REF!&lt;&gt;"",IF(#REF!="",TRUE))</formula>
    </cfRule>
    <cfRule type="expression" dxfId="99" priority="63" stopIfTrue="1">
      <formula>IF(AND(#REF!="",#REF!="",#REF!="REQ"),TRUE)</formula>
    </cfRule>
  </conditionalFormatting>
  <conditionalFormatting sqref="C62">
    <cfRule type="expression" dxfId="98" priority="64" stopIfTrue="1">
      <formula>IF($H59="MAJOR/ MINOR",TRUE)</formula>
    </cfRule>
    <cfRule type="expression" dxfId="97" priority="65" stopIfTrue="1">
      <formula>IF($H59="Major", TRUE)</formula>
    </cfRule>
    <cfRule type="expression" dxfId="96" priority="66" stopIfTrue="1">
      <formula>IF($H59="Minor",TRUE)</formula>
    </cfRule>
    <cfRule type="expression" dxfId="95" priority="67" stopIfTrue="1">
      <formula>IF(#REF!="",FALSE,IF(#REF!=0,TRUE))</formula>
    </cfRule>
    <cfRule type="expression" dxfId="94" priority="68" stopIfTrue="1">
      <formula>IF(#REF!=9,TRUE)</formula>
    </cfRule>
    <cfRule type="expression" dxfId="93" priority="69" stopIfTrue="1">
      <formula>IF(#REF!&gt;3,TRUE)</formula>
    </cfRule>
    <cfRule type="expression" dxfId="92" priority="70" stopIfTrue="1">
      <formula>IF($H59="",IF(AND(#REF!="",#REF!&lt;&gt;""),TRUE))</formula>
    </cfRule>
    <cfRule type="expression" dxfId="91" priority="71" stopIfTrue="1">
      <formula>IF(#REF!&lt;&gt;"",IF(#REF!="",TRUE))</formula>
    </cfRule>
    <cfRule type="expression" dxfId="90" priority="72" stopIfTrue="1">
      <formula>IF(AND(#REF!="",#REF!="",#REF!="REQ"),TRUE)</formula>
    </cfRule>
  </conditionalFormatting>
  <conditionalFormatting sqref="C59">
    <cfRule type="expression" dxfId="89" priority="100" stopIfTrue="1">
      <formula>IF(#REF!="MAJOR/ MINOR",TRUE)</formula>
    </cfRule>
    <cfRule type="expression" dxfId="88" priority="101" stopIfTrue="1">
      <formula>IF(#REF!="Major", TRUE)</formula>
    </cfRule>
    <cfRule type="expression" dxfId="87" priority="102" stopIfTrue="1">
      <formula>IF(#REF!="Minor",TRUE)</formula>
    </cfRule>
    <cfRule type="expression" dxfId="86" priority="103" stopIfTrue="1">
      <formula>IF(#REF!="",FALSE,IF(#REF!=0,TRUE))</formula>
    </cfRule>
    <cfRule type="expression" dxfId="85" priority="104" stopIfTrue="1">
      <formula>IF(#REF!=9,TRUE)</formula>
    </cfRule>
    <cfRule type="expression" dxfId="84" priority="105" stopIfTrue="1">
      <formula>IF(#REF!&gt;3,TRUE)</formula>
    </cfRule>
    <cfRule type="expression" dxfId="83" priority="106" stopIfTrue="1">
      <formula>IF(#REF!="",IF(AND(#REF!="",$B62&lt;&gt;""),TRUE))</formula>
    </cfRule>
    <cfRule type="expression" dxfId="82" priority="107" stopIfTrue="1">
      <formula>IF(#REF!&lt;&gt;"",IF($B62="",TRUE))</formula>
    </cfRule>
    <cfRule type="expression" dxfId="81" priority="108" stopIfTrue="1">
      <formula>IF(AND($B62="",#REF!="",#REF!="REQ"),TRUE)</formula>
    </cfRule>
  </conditionalFormatting>
  <conditionalFormatting sqref="C58">
    <cfRule type="expression" dxfId="80" priority="109" stopIfTrue="1">
      <formula>IF(#REF!="MAJOR/ MINOR",TRUE)</formula>
    </cfRule>
    <cfRule type="expression" dxfId="79" priority="110" stopIfTrue="1">
      <formula>IF(#REF!="Major", TRUE)</formula>
    </cfRule>
    <cfRule type="expression" dxfId="78" priority="111" stopIfTrue="1">
      <formula>IF(#REF!="Minor",TRUE)</formula>
    </cfRule>
    <cfRule type="expression" dxfId="77" priority="112" stopIfTrue="1">
      <formula>IF(#REF!="",FALSE,IF(#REF!=0,TRUE))</formula>
    </cfRule>
    <cfRule type="expression" dxfId="76" priority="113" stopIfTrue="1">
      <formula>IF(#REF!=9,TRUE)</formula>
    </cfRule>
    <cfRule type="expression" dxfId="75" priority="114" stopIfTrue="1">
      <formula>IF(#REF!&gt;3,TRUE)</formula>
    </cfRule>
    <cfRule type="expression" dxfId="74" priority="115" stopIfTrue="1">
      <formula>IF(#REF!="",IF(AND(#REF!="",$B62&lt;&gt;""),TRUE))</formula>
    </cfRule>
    <cfRule type="expression" dxfId="73" priority="116" stopIfTrue="1">
      <formula>IF(#REF!&lt;&gt;"",IF($B62="",TRUE))</formula>
    </cfRule>
    <cfRule type="expression" dxfId="72" priority="117" stopIfTrue="1">
      <formula>IF(AND($B62="",#REF!="",#REF!="REQ"),TRUE)</formula>
    </cfRule>
  </conditionalFormatting>
  <conditionalFormatting sqref="C57">
    <cfRule type="expression" dxfId="71" priority="118" stopIfTrue="1">
      <formula>IF(#REF!="MAJOR/ MINOR",TRUE)</formula>
    </cfRule>
    <cfRule type="expression" dxfId="70" priority="119" stopIfTrue="1">
      <formula>IF(#REF!="Major", TRUE)</formula>
    </cfRule>
    <cfRule type="expression" dxfId="69" priority="120" stopIfTrue="1">
      <formula>IF(#REF!="Minor",TRUE)</formula>
    </cfRule>
    <cfRule type="expression" dxfId="68" priority="121" stopIfTrue="1">
      <formula>IF(#REF!="",FALSE,IF(#REF!=0,TRUE))</formula>
    </cfRule>
    <cfRule type="expression" dxfId="67" priority="122" stopIfTrue="1">
      <formula>IF(#REF!=9,TRUE)</formula>
    </cfRule>
    <cfRule type="expression" dxfId="66" priority="123" stopIfTrue="1">
      <formula>IF(#REF!&gt;3,TRUE)</formula>
    </cfRule>
    <cfRule type="expression" dxfId="65" priority="124" stopIfTrue="1">
      <formula>IF(#REF!="",IF(AND(#REF!="",$B62&lt;&gt;""),TRUE))</formula>
    </cfRule>
    <cfRule type="expression" dxfId="64" priority="125" stopIfTrue="1">
      <formula>IF(#REF!&lt;&gt;"",IF($B62="",TRUE))</formula>
    </cfRule>
    <cfRule type="expression" dxfId="63" priority="126" stopIfTrue="1">
      <formula>IF(AND($B62="",#REF!="",#REF!="REQ"),TRUE)</formula>
    </cfRule>
  </conditionalFormatting>
  <conditionalFormatting sqref="F55">
    <cfRule type="expression" dxfId="62" priority="136" stopIfTrue="1">
      <formula>IF(#REF!="MAJOR/ MINOR",TRUE)</formula>
    </cfRule>
    <cfRule type="expression" dxfId="61" priority="137" stopIfTrue="1">
      <formula>IF(#REF!="Major", TRUE)</formula>
    </cfRule>
    <cfRule type="expression" dxfId="60" priority="138" stopIfTrue="1">
      <formula>IF(#REF!="Minor",TRUE)</formula>
    </cfRule>
    <cfRule type="expression" dxfId="59" priority="139" stopIfTrue="1">
      <formula>IF(#REF!="",FALSE,IF(#REF!=0,TRUE))</formula>
    </cfRule>
    <cfRule type="expression" dxfId="58" priority="140" stopIfTrue="1">
      <formula>IF(#REF!=9,TRUE)</formula>
    </cfRule>
    <cfRule type="expression" dxfId="57" priority="141" stopIfTrue="1">
      <formula>IF(#REF!&gt;3,TRUE)</formula>
    </cfRule>
    <cfRule type="expression" dxfId="56" priority="142" stopIfTrue="1">
      <formula>IF(#REF!="",IF(AND(#REF!="",$B66&lt;&gt;""),TRUE))</formula>
    </cfRule>
    <cfRule type="expression" dxfId="55" priority="143" stopIfTrue="1">
      <formula>IF(#REF!&lt;&gt;"",IF($B66="",TRUE))</formula>
    </cfRule>
    <cfRule type="expression" dxfId="54" priority="144" stopIfTrue="1">
      <formula>IF(AND($B66="",#REF!="",#REF!="REQ"),TRUE)</formula>
    </cfRule>
  </conditionalFormatting>
  <conditionalFormatting sqref="F48">
    <cfRule type="expression" dxfId="53" priority="145" stopIfTrue="1">
      <formula>IF($H47="MAJOR/ MINOR",TRUE)</formula>
    </cfRule>
    <cfRule type="expression" dxfId="52" priority="146" stopIfTrue="1">
      <formula>IF($H47="Major", TRUE)</formula>
    </cfRule>
    <cfRule type="expression" dxfId="51" priority="147" stopIfTrue="1">
      <formula>IF($H47="Minor",TRUE)</formula>
    </cfRule>
    <cfRule type="expression" dxfId="50" priority="148" stopIfTrue="1">
      <formula>IF(#REF!="",FALSE,IF(#REF!=0,TRUE))</formula>
    </cfRule>
    <cfRule type="expression" dxfId="49" priority="149" stopIfTrue="1">
      <formula>IF(#REF!=9,TRUE)</formula>
    </cfRule>
    <cfRule type="expression" dxfId="48" priority="150" stopIfTrue="1">
      <formula>IF(#REF!&gt;3,TRUE)</formula>
    </cfRule>
    <cfRule type="expression" dxfId="47" priority="151" stopIfTrue="1">
      <formula>IF($H47="",IF(AND(#REF!="",#REF!&lt;&gt;""),TRUE))</formula>
    </cfRule>
    <cfRule type="expression" dxfId="46" priority="152" stopIfTrue="1">
      <formula>IF(#REF!&lt;&gt;"",IF(#REF!="",TRUE))</formula>
    </cfRule>
    <cfRule type="expression" dxfId="45" priority="153" stopIfTrue="1">
      <formula>IF(AND(#REF!="",#REF!="",#REF!="REQ"),TRUE)</formula>
    </cfRule>
  </conditionalFormatting>
  <conditionalFormatting sqref="C49">
    <cfRule type="expression" dxfId="44" priority="163" stopIfTrue="1">
      <formula>IF($H47="MAJOR/ MINOR",TRUE)</formula>
    </cfRule>
    <cfRule type="expression" dxfId="43" priority="164" stopIfTrue="1">
      <formula>IF($H47="Major", TRUE)</formula>
    </cfRule>
    <cfRule type="expression" dxfId="42" priority="165" stopIfTrue="1">
      <formula>IF($H47="Minor",TRUE)</formula>
    </cfRule>
    <cfRule type="expression" dxfId="41" priority="166" stopIfTrue="1">
      <formula>IF(#REF!="",FALSE,IF(#REF!=0,TRUE))</formula>
    </cfRule>
    <cfRule type="expression" dxfId="40" priority="167" stopIfTrue="1">
      <formula>IF(#REF!=9,TRUE)</formula>
    </cfRule>
    <cfRule type="expression" dxfId="39" priority="168" stopIfTrue="1">
      <formula>IF(#REF!&gt;3,TRUE)</formula>
    </cfRule>
    <cfRule type="expression" dxfId="38" priority="169" stopIfTrue="1">
      <formula>IF($H47="",IF(AND(#REF!="",#REF!&lt;&gt;""),TRUE))</formula>
    </cfRule>
    <cfRule type="expression" dxfId="37" priority="170" stopIfTrue="1">
      <formula>IF(#REF!&lt;&gt;"",IF(#REF!="",TRUE))</formula>
    </cfRule>
    <cfRule type="expression" dxfId="36" priority="171" stopIfTrue="1">
      <formula>IF(AND(#REF!="",#REF!="",#REF!="REQ"),TRUE)</formula>
    </cfRule>
  </conditionalFormatting>
  <conditionalFormatting sqref="F47">
    <cfRule type="expression" dxfId="35" priority="1801" stopIfTrue="1">
      <formula>IF(#REF!="MAJOR/ MINOR",TRUE)</formula>
    </cfRule>
    <cfRule type="expression" dxfId="34" priority="1802" stopIfTrue="1">
      <formula>IF(#REF!="Major", TRUE)</formula>
    </cfRule>
    <cfRule type="expression" dxfId="33" priority="1803" stopIfTrue="1">
      <formula>IF(#REF!="Minor",TRUE)</formula>
    </cfRule>
    <cfRule type="expression" dxfId="32" priority="1804" stopIfTrue="1">
      <formula>IF(#REF!="",FALSE,IF(#REF!=0,TRUE))</formula>
    </cfRule>
    <cfRule type="expression" dxfId="31" priority="1805" stopIfTrue="1">
      <formula>IF(#REF!=9,TRUE)</formula>
    </cfRule>
    <cfRule type="expression" dxfId="30" priority="1806" stopIfTrue="1">
      <formula>IF(#REF!&gt;3,TRUE)</formula>
    </cfRule>
    <cfRule type="expression" dxfId="29" priority="1807" stopIfTrue="1">
      <formula>IF(#REF!="",IF(AND(#REF!="",#REF!&lt;&gt;""),TRUE))</formula>
    </cfRule>
    <cfRule type="expression" dxfId="28" priority="1808" stopIfTrue="1">
      <formula>IF(#REF!&lt;&gt;"",IF(#REF!="",TRUE))</formula>
    </cfRule>
    <cfRule type="expression" dxfId="27" priority="1809" stopIfTrue="1">
      <formula>IF(AND(#REF!="",#REF!="",#REF!="REQ"),TRUE)</formula>
    </cfRule>
  </conditionalFormatting>
  <conditionalFormatting sqref="C48">
    <cfRule type="expression" dxfId="26" priority="1810" stopIfTrue="1">
      <formula>IF(#REF!="MAJOR/ MINOR",TRUE)</formula>
    </cfRule>
    <cfRule type="expression" dxfId="25" priority="1811" stopIfTrue="1">
      <formula>IF(#REF!="Major", TRUE)</formula>
    </cfRule>
    <cfRule type="expression" dxfId="24" priority="1812" stopIfTrue="1">
      <formula>IF(#REF!="Minor",TRUE)</formula>
    </cfRule>
    <cfRule type="expression" dxfId="23" priority="1813" stopIfTrue="1">
      <formula>IF(#REF!="",FALSE,IF(#REF!=0,TRUE))</formula>
    </cfRule>
    <cfRule type="expression" dxfId="22" priority="1814" stopIfTrue="1">
      <formula>IF(#REF!=9,TRUE)</formula>
    </cfRule>
    <cfRule type="expression" dxfId="21" priority="1815" stopIfTrue="1">
      <formula>IF(#REF!&gt;3,TRUE)</formula>
    </cfRule>
    <cfRule type="expression" dxfId="20" priority="1816" stopIfTrue="1">
      <formula>IF(#REF!="",IF(AND(#REF!="",#REF!&lt;&gt;""),TRUE))</formula>
    </cfRule>
    <cfRule type="expression" dxfId="19" priority="1817" stopIfTrue="1">
      <formula>IF(#REF!&lt;&gt;"",IF(#REF!="",TRUE))</formula>
    </cfRule>
    <cfRule type="expression" dxfId="18" priority="1818" stopIfTrue="1">
      <formula>IF(AND(#REF!="",#REF!="",#REF!="REQ"),TRUE)</formula>
    </cfRule>
  </conditionalFormatting>
  <conditionalFormatting sqref="F49:F54">
    <cfRule type="expression" dxfId="17" priority="1882" stopIfTrue="1">
      <formula>IF($H48="MAJOR/ MINOR",TRUE)</formula>
    </cfRule>
    <cfRule type="expression" dxfId="16" priority="1883" stopIfTrue="1">
      <formula>IF($H48="Major", TRUE)</formula>
    </cfRule>
    <cfRule type="expression" dxfId="15" priority="1884" stopIfTrue="1">
      <formula>IF($H48="Minor",TRUE)</formula>
    </cfRule>
    <cfRule type="expression" dxfId="14" priority="1885" stopIfTrue="1">
      <formula>IF(#REF!="",FALSE,IF(#REF!=0,TRUE))</formula>
    </cfRule>
    <cfRule type="expression" dxfId="13" priority="1886" stopIfTrue="1">
      <formula>IF(#REF!=9,TRUE)</formula>
    </cfRule>
    <cfRule type="expression" dxfId="12" priority="1887" stopIfTrue="1">
      <formula>IF(#REF!&gt;3,TRUE)</formula>
    </cfRule>
    <cfRule type="expression" dxfId="11" priority="1888" stopIfTrue="1">
      <formula>IF($H48="",IF(AND(#REF!="",$B55&lt;&gt;""),TRUE))</formula>
    </cfRule>
    <cfRule type="expression" dxfId="10" priority="1889" stopIfTrue="1">
      <formula>IF(#REF!&lt;&gt;"",IF($B55="",TRUE))</formula>
    </cfRule>
    <cfRule type="expression" dxfId="9" priority="1890" stopIfTrue="1">
      <formula>IF(AND($B55="",#REF!="",#REF!="REQ"),TRUE)</formula>
    </cfRule>
  </conditionalFormatting>
  <conditionalFormatting sqref="C50:C54">
    <cfRule type="expression" dxfId="8" priority="1891" stopIfTrue="1">
      <formula>IF($H48="MAJOR/ MINOR",TRUE)</formula>
    </cfRule>
    <cfRule type="expression" dxfId="7" priority="1892" stopIfTrue="1">
      <formula>IF($H48="Major", TRUE)</formula>
    </cfRule>
    <cfRule type="expression" dxfId="6" priority="1893" stopIfTrue="1">
      <formula>IF($H48="Minor",TRUE)</formula>
    </cfRule>
    <cfRule type="expression" dxfId="5" priority="1894" stopIfTrue="1">
      <formula>IF(#REF!="",FALSE,IF(#REF!=0,TRUE))</formula>
    </cfRule>
    <cfRule type="expression" dxfId="4" priority="1895" stopIfTrue="1">
      <formula>IF(#REF!=9,TRUE)</formula>
    </cfRule>
    <cfRule type="expression" dxfId="3" priority="1896" stopIfTrue="1">
      <formula>IF(#REF!&gt;3,TRUE)</formula>
    </cfRule>
    <cfRule type="expression" dxfId="2" priority="1897" stopIfTrue="1">
      <formula>IF($H48="",IF(AND(#REF!="",$B55&lt;&gt;""),TRUE))</formula>
    </cfRule>
    <cfRule type="expression" dxfId="1" priority="1898" stopIfTrue="1">
      <formula>IF(#REF!&lt;&gt;"",IF($B55="",TRUE))</formula>
    </cfRule>
    <cfRule type="expression" dxfId="0" priority="1899" stopIfTrue="1">
      <formula>IF(AND($B55="",#REF!="",#REF!="REQ"),TRUE)</formula>
    </cfRule>
  </conditionalFormatting>
  <dataValidations count="3">
    <dataValidation type="list" allowBlank="1" showInputMessage="1" showErrorMessage="1" sqref="E14" xr:uid="{00000000-0002-0000-0700-000000000000}">
      <formula1>$A$3:$A$9</formula1>
    </dataValidation>
    <dataValidation type="list" allowBlank="1" showInputMessage="1" showErrorMessage="1" errorTitle="Use Drop Down List" error="Clear your cell entry, then pick a value from the drop down list on the right of the cell" sqref="E64:E70 E47:E62 E16:E19" xr:uid="{00000000-0002-0000-0700-000001000000}">
      <formula1>Bidder_Response_Code</formula1>
    </dataValidation>
    <dataValidation type="list" allowBlank="1" showInputMessage="1" showErrorMessage="1" sqref="D16:D73" xr:uid="{00000000-0002-0000-0700-000002000000}">
      <formula1>TOA_Priority_Value</formula1>
    </dataValidation>
  </dataValidations>
  <hyperlinks>
    <hyperlink ref="D13" location="TOA_Priority_Value" display="TOA_Priority_Value" xr:uid="{00000000-0004-0000-0700-000000000000}"/>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9"/>
  <sheetViews>
    <sheetView tabSelected="1" topLeftCell="A28" workbookViewId="0">
      <selection activeCell="B35" sqref="B35"/>
    </sheetView>
  </sheetViews>
  <sheetFormatPr defaultRowHeight="15"/>
  <cols>
    <col min="1" max="1" width="6.140625" customWidth="1"/>
    <col min="3" max="3" width="49.7109375" customWidth="1"/>
    <col min="4" max="4" width="25.7109375" customWidth="1"/>
    <col min="5" max="5" width="19" customWidth="1"/>
    <col min="6" max="6" width="35.7109375" customWidth="1"/>
  </cols>
  <sheetData>
    <row r="1" spans="1:6" ht="28.5" thickBot="1">
      <c r="A1" s="194" t="s">
        <v>522</v>
      </c>
      <c r="B1" s="195"/>
      <c r="C1" s="196"/>
      <c r="D1" s="191" t="s">
        <v>110</v>
      </c>
      <c r="E1" s="192"/>
      <c r="F1" s="193"/>
    </row>
    <row r="2" spans="1:6">
      <c r="A2" s="202"/>
      <c r="B2" s="203"/>
      <c r="C2" s="204"/>
      <c r="D2" s="67" t="s">
        <v>0</v>
      </c>
      <c r="E2" s="68" t="s">
        <v>1</v>
      </c>
      <c r="F2" s="69" t="s">
        <v>2</v>
      </c>
    </row>
    <row r="3" spans="1:6" ht="15.75">
      <c r="A3" s="38" t="s">
        <v>3</v>
      </c>
      <c r="B3" s="39" t="s">
        <v>4</v>
      </c>
      <c r="C3" s="40"/>
      <c r="D3" s="65" t="s">
        <v>3</v>
      </c>
      <c r="E3" s="179">
        <f>COUNTIF(E14:E147,"Y")</f>
        <v>0</v>
      </c>
      <c r="F3" s="3">
        <f>E3/$E$12</f>
        <v>0</v>
      </c>
    </row>
    <row r="4" spans="1:6" ht="15.75">
      <c r="A4" s="38" t="s">
        <v>5</v>
      </c>
      <c r="B4" s="39" t="s">
        <v>6</v>
      </c>
      <c r="C4" s="40"/>
      <c r="D4" s="65" t="s">
        <v>5</v>
      </c>
      <c r="E4" s="179">
        <f>COUNTIF(E14:E147,"F")</f>
        <v>0</v>
      </c>
      <c r="F4" s="3">
        <f t="shared" ref="F4:F11" si="0">E4/$E$12</f>
        <v>0</v>
      </c>
    </row>
    <row r="5" spans="1:6" ht="15.75">
      <c r="A5" s="38" t="s">
        <v>7</v>
      </c>
      <c r="B5" s="39" t="s">
        <v>8</v>
      </c>
      <c r="C5" s="40"/>
      <c r="D5" s="65" t="s">
        <v>7</v>
      </c>
      <c r="E5" s="179">
        <f>COUNTIF(E14:E147,"T")</f>
        <v>0</v>
      </c>
      <c r="F5" s="3">
        <f t="shared" si="0"/>
        <v>0</v>
      </c>
    </row>
    <row r="6" spans="1:6" ht="15.75">
      <c r="A6" s="38" t="s">
        <v>9</v>
      </c>
      <c r="B6" s="200" t="s">
        <v>10</v>
      </c>
      <c r="C6" s="201"/>
      <c r="D6" s="65" t="s">
        <v>9</v>
      </c>
      <c r="E6" s="179">
        <f>COUNTIF(E14:E147,"M")</f>
        <v>0</v>
      </c>
      <c r="F6" s="3">
        <f t="shared" si="0"/>
        <v>0</v>
      </c>
    </row>
    <row r="7" spans="1:6" ht="15.75">
      <c r="A7" s="38" t="s">
        <v>11</v>
      </c>
      <c r="B7" s="200" t="s">
        <v>12</v>
      </c>
      <c r="C7" s="201"/>
      <c r="D7" s="65" t="s">
        <v>11</v>
      </c>
      <c r="E7" s="179">
        <f>COUNTIF(E14:E147,"I")</f>
        <v>0</v>
      </c>
      <c r="F7" s="3">
        <f t="shared" si="0"/>
        <v>0</v>
      </c>
    </row>
    <row r="8" spans="1:6" ht="15.75">
      <c r="A8" s="38" t="s">
        <v>13</v>
      </c>
      <c r="B8" s="39" t="s">
        <v>14</v>
      </c>
      <c r="C8" s="40"/>
      <c r="D8" s="65" t="s">
        <v>13</v>
      </c>
      <c r="E8" s="179">
        <f>COUNTIF(E14:E147,"R")</f>
        <v>0</v>
      </c>
      <c r="F8" s="3">
        <f t="shared" si="0"/>
        <v>0</v>
      </c>
    </row>
    <row r="9" spans="1:6" ht="15.75">
      <c r="A9" s="38" t="s">
        <v>15</v>
      </c>
      <c r="B9" s="39" t="s">
        <v>16</v>
      </c>
      <c r="C9" s="40"/>
      <c r="D9" s="65" t="s">
        <v>15</v>
      </c>
      <c r="E9" s="179">
        <f>COUNTIF(E14:E147,"N")</f>
        <v>0</v>
      </c>
      <c r="F9" s="3">
        <f t="shared" si="0"/>
        <v>0</v>
      </c>
    </row>
    <row r="10" spans="1:6" ht="15.75">
      <c r="A10" s="38" t="s">
        <v>17</v>
      </c>
      <c r="B10" s="39" t="s">
        <v>18</v>
      </c>
      <c r="C10" s="40"/>
      <c r="D10" s="65" t="s">
        <v>17</v>
      </c>
      <c r="E10" s="179">
        <f>COUNTIF(E14:E147,"N/A")</f>
        <v>0</v>
      </c>
      <c r="F10" s="3">
        <f t="shared" si="0"/>
        <v>0</v>
      </c>
    </row>
    <row r="11" spans="1:6" ht="16.5" thickBot="1">
      <c r="A11" s="207"/>
      <c r="B11" s="208"/>
      <c r="C11" s="209"/>
      <c r="D11" s="65" t="s">
        <v>19</v>
      </c>
      <c r="E11" s="179">
        <f>E12-SUM(E3:E10)</f>
        <v>20</v>
      </c>
      <c r="F11" s="3">
        <f t="shared" si="0"/>
        <v>1</v>
      </c>
    </row>
    <row r="12" spans="1:6" ht="15.75" thickBot="1">
      <c r="A12" s="23"/>
      <c r="B12" s="24"/>
      <c r="C12" s="25"/>
      <c r="D12" s="66" t="s">
        <v>111</v>
      </c>
      <c r="E12" s="7">
        <v>20</v>
      </c>
      <c r="F12" s="8">
        <v>1</v>
      </c>
    </row>
    <row r="13" spans="1:6" ht="71.25" customHeight="1">
      <c r="A13" s="205" t="s">
        <v>21</v>
      </c>
      <c r="B13" s="206"/>
      <c r="C13" s="70" t="s">
        <v>526</v>
      </c>
      <c r="D13" s="79" t="s">
        <v>521</v>
      </c>
      <c r="E13" s="71" t="s">
        <v>618</v>
      </c>
      <c r="F13" s="72" t="s">
        <v>372</v>
      </c>
    </row>
    <row r="14" spans="1:6" ht="30" customHeight="1">
      <c r="A14" s="80"/>
      <c r="B14" s="80"/>
      <c r="C14" s="82" t="s">
        <v>113</v>
      </c>
      <c r="D14" s="80"/>
      <c r="E14" s="80"/>
      <c r="F14" s="81"/>
    </row>
    <row r="15" spans="1:6" ht="30" customHeight="1">
      <c r="A15" s="26" t="s">
        <v>523</v>
      </c>
      <c r="B15" s="30">
        <v>1</v>
      </c>
      <c r="C15" s="126" t="s">
        <v>532</v>
      </c>
      <c r="D15" s="31">
        <v>4</v>
      </c>
      <c r="E15" s="29"/>
      <c r="F15" s="42"/>
    </row>
    <row r="16" spans="1:6" ht="30" customHeight="1">
      <c r="A16" s="26" t="s">
        <v>523</v>
      </c>
      <c r="B16" s="30">
        <v>2</v>
      </c>
      <c r="C16" s="126" t="s">
        <v>533</v>
      </c>
      <c r="D16" s="31">
        <v>4</v>
      </c>
      <c r="E16" s="29"/>
      <c r="F16" s="42"/>
    </row>
    <row r="17" spans="1:6" ht="30" customHeight="1">
      <c r="A17" s="26" t="s">
        <v>523</v>
      </c>
      <c r="B17" s="30">
        <v>3</v>
      </c>
      <c r="C17" s="125" t="s">
        <v>524</v>
      </c>
      <c r="D17" s="31">
        <v>3</v>
      </c>
      <c r="E17" s="29" t="s">
        <v>22</v>
      </c>
      <c r="F17" s="42"/>
    </row>
    <row r="18" spans="1:6" ht="30" customHeight="1">
      <c r="A18" s="26" t="s">
        <v>523</v>
      </c>
      <c r="B18" s="30">
        <v>4</v>
      </c>
      <c r="C18" s="126" t="s">
        <v>525</v>
      </c>
      <c r="D18" s="31">
        <v>3</v>
      </c>
      <c r="E18" s="16"/>
      <c r="F18" s="16"/>
    </row>
    <row r="19" spans="1:6" ht="30" customHeight="1">
      <c r="B19" s="80"/>
      <c r="C19" s="126" t="s">
        <v>531</v>
      </c>
      <c r="D19" s="80"/>
      <c r="E19" s="80"/>
      <c r="F19" s="80"/>
    </row>
    <row r="20" spans="1:6" ht="30">
      <c r="A20" s="26" t="s">
        <v>523</v>
      </c>
      <c r="B20" s="52">
        <v>5</v>
      </c>
      <c r="C20" s="127" t="s">
        <v>605</v>
      </c>
      <c r="D20" s="31">
        <v>3</v>
      </c>
      <c r="E20" s="16"/>
      <c r="F20" s="16"/>
    </row>
    <row r="21" spans="1:6" ht="30">
      <c r="A21" s="26" t="s">
        <v>523</v>
      </c>
      <c r="B21" s="52">
        <v>6</v>
      </c>
      <c r="C21" s="127" t="s">
        <v>606</v>
      </c>
      <c r="D21" s="31">
        <v>3</v>
      </c>
      <c r="E21" s="16"/>
      <c r="F21" s="16"/>
    </row>
    <row r="22" spans="1:6" ht="45">
      <c r="A22" s="26" t="s">
        <v>523</v>
      </c>
      <c r="B22" s="52">
        <v>7</v>
      </c>
      <c r="C22" s="127" t="s">
        <v>607</v>
      </c>
      <c r="D22" s="31">
        <v>3</v>
      </c>
      <c r="E22" s="16"/>
      <c r="F22" s="16"/>
    </row>
    <row r="23" spans="1:6" ht="30" customHeight="1">
      <c r="A23" s="26" t="s">
        <v>523</v>
      </c>
      <c r="B23" s="52">
        <v>8</v>
      </c>
      <c r="C23" s="127" t="s">
        <v>608</v>
      </c>
      <c r="D23" s="31">
        <v>3</v>
      </c>
      <c r="E23" s="16"/>
      <c r="F23" s="16"/>
    </row>
    <row r="24" spans="1:6" ht="30" customHeight="1">
      <c r="A24" s="26" t="s">
        <v>523</v>
      </c>
      <c r="B24" s="52">
        <v>9</v>
      </c>
      <c r="C24" s="127" t="s">
        <v>530</v>
      </c>
      <c r="D24" s="31">
        <v>3</v>
      </c>
      <c r="E24" s="16"/>
      <c r="F24" s="16"/>
    </row>
    <row r="25" spans="1:6" ht="30" customHeight="1">
      <c r="A25" s="26" t="s">
        <v>523</v>
      </c>
      <c r="B25" s="52">
        <v>10</v>
      </c>
      <c r="C25" s="127" t="s">
        <v>609</v>
      </c>
      <c r="D25" s="31">
        <v>3</v>
      </c>
      <c r="E25" s="16"/>
      <c r="F25" s="16"/>
    </row>
    <row r="26" spans="1:6" ht="30" customHeight="1">
      <c r="A26" s="26" t="s">
        <v>523</v>
      </c>
      <c r="B26" s="52">
        <v>11</v>
      </c>
      <c r="C26" s="127" t="s">
        <v>610</v>
      </c>
      <c r="D26" s="31">
        <v>3</v>
      </c>
      <c r="E26" s="16"/>
      <c r="F26" s="16"/>
    </row>
    <row r="27" spans="1:6" ht="30" customHeight="1">
      <c r="A27" s="26" t="s">
        <v>523</v>
      </c>
      <c r="B27" s="52">
        <v>12</v>
      </c>
      <c r="C27" s="127" t="s">
        <v>611</v>
      </c>
      <c r="D27" s="31">
        <v>3</v>
      </c>
      <c r="E27" s="16"/>
      <c r="F27" s="16"/>
    </row>
    <row r="28" spans="1:6" ht="30" customHeight="1">
      <c r="A28" s="26" t="s">
        <v>523</v>
      </c>
      <c r="B28" s="52">
        <v>13</v>
      </c>
      <c r="C28" s="127" t="s">
        <v>612</v>
      </c>
      <c r="D28" s="31">
        <v>3</v>
      </c>
      <c r="E28" s="16"/>
      <c r="F28" s="16"/>
    </row>
    <row r="29" spans="1:6" ht="30" customHeight="1">
      <c r="A29" s="26" t="s">
        <v>523</v>
      </c>
      <c r="B29" s="52">
        <v>14</v>
      </c>
      <c r="C29" s="127" t="s">
        <v>613</v>
      </c>
      <c r="D29" s="31">
        <v>3</v>
      </c>
      <c r="E29" s="16"/>
      <c r="F29" s="16"/>
    </row>
    <row r="30" spans="1:6" ht="30" customHeight="1">
      <c r="A30" s="26" t="s">
        <v>523</v>
      </c>
      <c r="B30" s="52">
        <v>15</v>
      </c>
      <c r="C30" s="127" t="s">
        <v>614</v>
      </c>
      <c r="D30" s="31">
        <v>3</v>
      </c>
      <c r="E30" s="16"/>
      <c r="F30" s="16"/>
    </row>
    <row r="31" spans="1:6" ht="30" customHeight="1">
      <c r="A31" s="26" t="s">
        <v>523</v>
      </c>
      <c r="B31" s="52">
        <v>16</v>
      </c>
      <c r="C31" s="127" t="s">
        <v>529</v>
      </c>
      <c r="D31" s="31">
        <v>3</v>
      </c>
      <c r="E31" s="16"/>
      <c r="F31" s="16"/>
    </row>
    <row r="32" spans="1:6" ht="30" customHeight="1">
      <c r="A32" s="26" t="s">
        <v>523</v>
      </c>
      <c r="B32" s="52">
        <v>17</v>
      </c>
      <c r="C32" s="127" t="s">
        <v>528</v>
      </c>
      <c r="D32" s="31">
        <v>3</v>
      </c>
      <c r="E32" s="16"/>
      <c r="F32" s="16"/>
    </row>
    <row r="33" spans="1:6" ht="30" customHeight="1">
      <c r="A33" s="26" t="s">
        <v>523</v>
      </c>
      <c r="B33" s="52">
        <v>18</v>
      </c>
      <c r="C33" s="127" t="s">
        <v>527</v>
      </c>
      <c r="D33" s="31">
        <v>3</v>
      </c>
      <c r="E33" s="16"/>
      <c r="F33" s="16"/>
    </row>
    <row r="34" spans="1:6" ht="45">
      <c r="A34" s="26" t="s">
        <v>523</v>
      </c>
      <c r="B34" s="52">
        <v>19</v>
      </c>
      <c r="C34" s="182" t="s">
        <v>602</v>
      </c>
      <c r="D34" s="31">
        <v>4</v>
      </c>
      <c r="E34" s="16"/>
      <c r="F34" s="16"/>
    </row>
    <row r="35" spans="1:6" ht="33.75" customHeight="1">
      <c r="A35" s="26" t="s">
        <v>523</v>
      </c>
      <c r="B35" s="52">
        <v>20</v>
      </c>
      <c r="C35" s="125" t="s">
        <v>604</v>
      </c>
      <c r="D35" s="31">
        <v>4</v>
      </c>
      <c r="E35" s="16"/>
      <c r="F35" s="16"/>
    </row>
    <row r="36" spans="1:6" ht="15.95" customHeight="1"/>
    <row r="37" spans="1:6" ht="15.95" customHeight="1"/>
    <row r="38" spans="1:6" ht="15.95" customHeight="1"/>
    <row r="39" spans="1:6" ht="15.95" customHeight="1"/>
    <row r="40" spans="1:6" ht="15.95" customHeight="1"/>
    <row r="41" spans="1:6" ht="15.95" customHeight="1"/>
    <row r="42" spans="1:6" ht="15.95" customHeight="1"/>
    <row r="43" spans="1:6" ht="15.95" customHeight="1"/>
    <row r="44" spans="1:6" ht="15.95" customHeight="1"/>
    <row r="45" spans="1:6" ht="15.95" customHeight="1"/>
    <row r="46" spans="1:6" ht="15.95" customHeight="1"/>
    <row r="47" spans="1:6" ht="15.95" customHeight="1"/>
    <row r="48" spans="1:6"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sheetData>
  <mergeCells count="7">
    <mergeCell ref="A13:B13"/>
    <mergeCell ref="A1:C1"/>
    <mergeCell ref="D1:F1"/>
    <mergeCell ref="A2:C2"/>
    <mergeCell ref="B6:C6"/>
    <mergeCell ref="B7:C7"/>
    <mergeCell ref="A11:C11"/>
  </mergeCells>
  <dataValidations count="3">
    <dataValidation type="list" allowBlank="1" showInputMessage="1" showErrorMessage="1" sqref="E14 B14" xr:uid="{00000000-0002-0000-0800-000000000000}">
      <formula1>$A$3:$A$9</formula1>
    </dataValidation>
    <dataValidation type="list" allowBlank="1" showInputMessage="1" showErrorMessage="1" sqref="D15:D18 D35 D20:D33" xr:uid="{00000000-0002-0000-0800-000001000000}">
      <formula1>TOA_Priority_Value</formula1>
    </dataValidation>
    <dataValidation type="list" allowBlank="1" showInputMessage="1" showErrorMessage="1" errorTitle="Use Drop Down List" error="Clear your cell entry, then pick a value from the drop down list on the right of the cell" sqref="E15:E17" xr:uid="{00000000-0002-0000-0800-000002000000}">
      <formula1>Bidder_Response_Code</formula1>
    </dataValidation>
  </dataValidations>
  <hyperlinks>
    <hyperlink ref="D13" location="TOA_Priority_Value" display="TOA_Priority_Valu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 &amp;Technical</vt:lpstr>
      <vt:lpstr>Security</vt:lpstr>
      <vt:lpstr>Utility Billing</vt:lpstr>
      <vt:lpstr>Cashiering</vt:lpstr>
      <vt:lpstr>Reports &amp; Queries</vt:lpstr>
      <vt:lpstr>Integrations</vt:lpstr>
      <vt:lpstr>EBPP</vt:lpstr>
      <vt:lpstr>Service Orders</vt:lpstr>
      <vt:lpstr>Wholesale Billing &amp; 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Mannette, Kimberly A.</dc:creator>
  <cp:lastModifiedBy>Albarran, Yvette M.</cp:lastModifiedBy>
  <cp:lastPrinted>2017-12-20T15:55:04Z</cp:lastPrinted>
  <dcterms:created xsi:type="dcterms:W3CDTF">2017-06-29T13:20:59Z</dcterms:created>
  <dcterms:modified xsi:type="dcterms:W3CDTF">2018-01-05T19:32:49Z</dcterms:modified>
</cp:coreProperties>
</file>